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Finco\Desktop\"/>
    </mc:Choice>
  </mc:AlternateContent>
  <xr:revisionPtr revIDLastSave="0" documentId="8_{8DC82D7D-4E85-4084-8828-3018F67BB2DB}" xr6:coauthVersionLast="47" xr6:coauthVersionMax="47" xr10:uidLastSave="{00000000-0000-0000-0000-000000000000}"/>
  <bookViews>
    <workbookView xWindow="-108" yWindow="-108" windowWidth="23256" windowHeight="12456" tabRatio="842" firstSheet="3" activeTab="5" xr2:uid="{00000000-000D-0000-FFFF-FFFF00000000}"/>
  </bookViews>
  <sheets>
    <sheet name="Tav. A " sheetId="42" r:id="rId1"/>
    <sheet name="Tav. B" sheetId="3" r:id="rId2"/>
    <sheet name="Tav. C" sheetId="4" r:id="rId3"/>
    <sheet name="Tav. D" sheetId="65" r:id="rId4"/>
    <sheet name="Tav. E" sheetId="66" r:id="rId5"/>
    <sheet name="Tav. F" sheetId="53" r:id="rId6"/>
    <sheet name="Tav. G" sheetId="54" r:id="rId7"/>
    <sheet name="Tav. H" sheetId="55" r:id="rId8"/>
    <sheet name="Tav. I" sheetId="56" r:id="rId9"/>
    <sheet name="Tav. J" sheetId="57" r:id="rId10"/>
    <sheet name="Tav. K" sheetId="58" r:id="rId11"/>
    <sheet name="Tav. L" sheetId="59" r:id="rId12"/>
    <sheet name="Tav. M" sheetId="60" r:id="rId13"/>
    <sheet name="Tav. N" sheetId="61" r:id="rId14"/>
    <sheet name="Tav. O" sheetId="62" r:id="rId15"/>
    <sheet name="Tav. P" sheetId="31" r:id="rId16"/>
    <sheet name="Tav. Q" sheetId="32" r:id="rId17"/>
  </sheets>
  <externalReferences>
    <externalReference r:id="rId18"/>
  </externalReferences>
  <definedNames>
    <definedName name="_Toc473634309" localSheetId="1">'Tav. B'!$A$4</definedName>
    <definedName name="_xlnm.Print_Area" localSheetId="3">'Tav. D'!$B$5:$C$39</definedName>
    <definedName name="crediti" localSheetId="0">#REF!</definedName>
    <definedName name="crediti" localSheetId="3">#REF!</definedName>
    <definedName name="crediti" localSheetId="4">#REF!</definedName>
    <definedName name="crediti">#REF!</definedName>
    <definedName name="dareavere" localSheetId="0">#REF!</definedName>
    <definedName name="dareavere" localSheetId="3">#REF!</definedName>
    <definedName name="dareavere" localSheetId="4">#REF!</definedName>
    <definedName name="dareavere">#REF!</definedName>
    <definedName name="DEBFLUT" localSheetId="0">#REF!</definedName>
    <definedName name="DEBFLUT" localSheetId="3">#REF!</definedName>
    <definedName name="DEBFLUT" localSheetId="4">#REF!</definedName>
    <definedName name="DEBFLUT">#REF!</definedName>
    <definedName name="debiti" localSheetId="0">#REF!</definedName>
    <definedName name="debiti" localSheetId="3">#REF!</definedName>
    <definedName name="debiti" localSheetId="4">#REF!</definedName>
    <definedName name="debiti">#REF!</definedName>
    <definedName name="ff" localSheetId="0">#REF!</definedName>
    <definedName name="ff" localSheetId="3">#REF!</definedName>
    <definedName name="ff" localSheetId="4">#REF!</definedName>
    <definedName name="ff">#REF!</definedName>
    <definedName name="fogl_q" localSheetId="0">#REF!</definedName>
    <definedName name="fogl_q" localSheetId="3">#REF!</definedName>
    <definedName name="fogl_q" localSheetId="4">#REF!</definedName>
    <definedName name="fogl_q">#REF!</definedName>
    <definedName name="hh" localSheetId="0">#REF!</definedName>
    <definedName name="hh" localSheetId="3">#REF!</definedName>
    <definedName name="hh" localSheetId="4">#REF!</definedName>
    <definedName name="hh">#REF!</definedName>
    <definedName name="MOD.21" localSheetId="0">[1]INS.DATI!#REF!</definedName>
    <definedName name="MOD.21" localSheetId="3">[1]INS.DATI!#REF!</definedName>
    <definedName name="MOD.21" localSheetId="4">[1]INS.DATI!#REF!</definedName>
    <definedName name="MOD.21">[1]INS.DATI!#REF!</definedName>
    <definedName name="MOD.48T" localSheetId="0">[1]INS.DATI!#REF!</definedName>
    <definedName name="MOD.48T">[1]INS.DATI!#REF!</definedName>
    <definedName name="MOD.61TER.T5.EE" localSheetId="0">[1]INS.DATI!#REF!</definedName>
    <definedName name="MOD.61TER.T5.EE">[1]INS.DATI!#REF!</definedName>
    <definedName name="PORTAFOGLIO" localSheetId="0">[1]INS.DATI!#REF!</definedName>
    <definedName name="PORTAFOGLIO">[1]INS.DATI!#REF!</definedName>
    <definedName name="Query6" localSheetId="0">#REF!</definedName>
    <definedName name="Query6" localSheetId="3">#REF!</definedName>
    <definedName name="Query6" localSheetId="4">#REF!</definedName>
    <definedName name="Query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32" l="1"/>
  <c r="B34" i="32"/>
  <c r="D33" i="32"/>
  <c r="D32" i="32"/>
  <c r="D31" i="32"/>
  <c r="D30" i="32"/>
  <c r="D29" i="32"/>
  <c r="D28" i="32"/>
  <c r="D27" i="32"/>
  <c r="D26" i="32"/>
  <c r="D25" i="32"/>
  <c r="D24" i="32"/>
  <c r="D23" i="32"/>
  <c r="D22" i="32"/>
  <c r="D21" i="32"/>
  <c r="D34" i="32" s="1"/>
  <c r="C16" i="32"/>
  <c r="B16" i="32"/>
  <c r="D15" i="32"/>
  <c r="D14" i="32"/>
  <c r="D13" i="32"/>
  <c r="D12" i="32"/>
  <c r="D11" i="32"/>
  <c r="D10" i="32"/>
  <c r="D9" i="32"/>
  <c r="D8" i="32"/>
  <c r="D7" i="32"/>
  <c r="D6" i="32"/>
  <c r="D16" i="32" s="1"/>
  <c r="E33" i="4"/>
  <c r="D33" i="4"/>
  <c r="C33" i="4"/>
  <c r="B33" i="4"/>
  <c r="E32" i="4"/>
  <c r="E31" i="4"/>
  <c r="E30" i="4"/>
  <c r="D28" i="4"/>
  <c r="D34" i="4" s="1"/>
  <c r="C28" i="4"/>
  <c r="B28" i="4"/>
  <c r="E28" i="4" s="1"/>
  <c r="E27" i="4"/>
  <c r="E26" i="4"/>
  <c r="E25" i="4"/>
  <c r="E24" i="4"/>
  <c r="E22" i="4"/>
  <c r="E21" i="4"/>
  <c r="E20" i="4"/>
  <c r="E18" i="4"/>
  <c r="E17" i="4"/>
  <c r="E15" i="4"/>
  <c r="E14" i="4"/>
  <c r="E13" i="4"/>
  <c r="E12" i="4"/>
  <c r="E10" i="4"/>
  <c r="D10" i="4"/>
  <c r="C10" i="4"/>
  <c r="C34" i="4" s="1"/>
  <c r="B10" i="4"/>
  <c r="B34" i="4" s="1"/>
  <c r="E9" i="4"/>
  <c r="E8" i="4"/>
  <c r="E7" i="4"/>
  <c r="D22" i="3"/>
  <c r="C22" i="3"/>
  <c r="B22" i="3"/>
  <c r="E21" i="3"/>
  <c r="E20" i="3"/>
  <c r="E19" i="3"/>
  <c r="E18" i="3"/>
  <c r="E22" i="3" s="1"/>
  <c r="D16" i="3"/>
  <c r="C16" i="3"/>
  <c r="B16" i="3"/>
  <c r="E15" i="3"/>
  <c r="E14" i="3"/>
  <c r="E13" i="3"/>
  <c r="E12" i="3"/>
  <c r="E16" i="3" s="1"/>
  <c r="D10" i="3"/>
  <c r="D23" i="3" s="1"/>
  <c r="C10" i="3"/>
  <c r="C23" i="3" s="1"/>
  <c r="B10" i="3"/>
  <c r="B23" i="3" s="1"/>
  <c r="E23" i="3" s="1"/>
  <c r="E9" i="3"/>
  <c r="E8" i="3"/>
  <c r="E7" i="3"/>
  <c r="E10" i="3" s="1"/>
  <c r="C16" i="42"/>
  <c r="B16" i="42"/>
  <c r="D16" i="42" s="1"/>
  <c r="D15" i="42"/>
  <c r="D14" i="42"/>
  <c r="D13" i="42"/>
  <c r="C11" i="42"/>
  <c r="C18" i="42" s="1"/>
  <c r="C20" i="42" s="1"/>
  <c r="B11" i="42"/>
  <c r="D11" i="42" s="1"/>
  <c r="E34" i="4" l="1"/>
  <c r="B18" i="42"/>
  <c r="B20" i="42" s="1"/>
  <c r="D20" i="42" s="1"/>
  <c r="B15" i="66" l="1"/>
  <c r="B12" i="66"/>
  <c r="D14" i="31"/>
  <c r="C14" i="31"/>
  <c r="B14" i="31"/>
  <c r="E14" i="31" s="1"/>
  <c r="E13" i="31"/>
  <c r="E12" i="31"/>
  <c r="E11" i="31"/>
  <c r="E10" i="31"/>
  <c r="E9" i="31"/>
  <c r="E8" i="31"/>
  <c r="E7" i="31"/>
</calcChain>
</file>

<file path=xl/sharedStrings.xml><?xml version="1.0" encoding="utf-8"?>
<sst xmlns="http://schemas.openxmlformats.org/spreadsheetml/2006/main" count="1216" uniqueCount="975">
  <si>
    <t>Buoni ordinari del Tesoro (valore nominale)</t>
  </si>
  <si>
    <t>Operazioni su  mercati finanziari (raccolta)</t>
  </si>
  <si>
    <t>Contabilità speciali</t>
  </si>
  <si>
    <t>Ordini di pagamento per trasferimento fondi</t>
  </si>
  <si>
    <t>Partite diverse</t>
  </si>
  <si>
    <t>Depositi di terzi</t>
  </si>
  <si>
    <t>Incassi</t>
  </si>
  <si>
    <t>Pagamenti</t>
  </si>
  <si>
    <t>Differenze</t>
  </si>
  <si>
    <t xml:space="preserve">Gestione di bilancio </t>
  </si>
  <si>
    <t>Entrate finali</t>
  </si>
  <si>
    <t>Spese finali</t>
  </si>
  <si>
    <t>Rimborso prestiti</t>
  </si>
  <si>
    <t>Totale</t>
  </si>
  <si>
    <t xml:space="preserve">Gestione di tesoreria </t>
  </si>
  <si>
    <t>Debiti di tesoreria</t>
  </si>
  <si>
    <t>Crediti di tesoreria</t>
  </si>
  <si>
    <t>Decreti ministeriali di scarico</t>
  </si>
  <si>
    <t>Partite debitorie</t>
  </si>
  <si>
    <t>B.O.T e gestione della liquidità</t>
  </si>
  <si>
    <t>Altre  operazioni</t>
  </si>
  <si>
    <t>Titoli emessi da esitare</t>
  </si>
  <si>
    <t>Gestione disponibilità liquide</t>
  </si>
  <si>
    <t>Disponibilità del Tesoro per il servizio di tesoreria</t>
  </si>
  <si>
    <t>Operazioni sui mercati finanziari (impieghi)</t>
  </si>
  <si>
    <t xml:space="preserve">Pagamenti da regolare </t>
  </si>
  <si>
    <t>Pagamenti urgenti e pagamenti ex art. 14 d.l. 669/1996</t>
  </si>
  <si>
    <t>Cedole interessi B.O.T. (in corso di scadenza)</t>
  </si>
  <si>
    <t>Anticipazioni a Regioni per finanziamento spesa sanitaria</t>
  </si>
  <si>
    <t>di cui:</t>
  </si>
  <si>
    <t>Prelevamento fondi c/o tesoreria centrale</t>
  </si>
  <si>
    <t>Giacenza di cassa</t>
  </si>
  <si>
    <t>Anticipazioni a FEOGA ex d.lgs 165/1999</t>
  </si>
  <si>
    <t>Servizio finanziario prestiti esteri</t>
  </si>
  <si>
    <t>Interessi e commissioni</t>
  </si>
  <si>
    <t>Rimborso di prestiti</t>
  </si>
  <si>
    <t>Titoli stralciati in corso di regolazione</t>
  </si>
  <si>
    <t>Altri pagamenti da regolare</t>
  </si>
  <si>
    <t>Altri crediti</t>
  </si>
  <si>
    <t>Pagamenti per conto di amministrazioni statali dotate di autonomia di bilancio, da rimborsare sui rispettivi conti correnti</t>
  </si>
  <si>
    <t>Sovvenzioni del Tesoro alle Poste da regolare</t>
  </si>
  <si>
    <t>RETTIFICHE ED INTEGRAZIONI</t>
  </si>
  <si>
    <t>FORMAZIONE</t>
  </si>
  <si>
    <t>Bilancio dello Stato</t>
  </si>
  <si>
    <t>Spese Finali</t>
  </si>
  <si>
    <t>Tesoreria statale</t>
  </si>
  <si>
    <t>Operazioni da regolare</t>
  </si>
  <si>
    <t>di cui</t>
  </si>
  <si>
    <t>Pagamenti da regolare</t>
  </si>
  <si>
    <t>Pagamenti per conto amministrazioni autonome da rimborsare sui rispettivi conti correnti</t>
  </si>
  <si>
    <t>Servizio finanziario prestiti esteri (interessi e commissioni)</t>
  </si>
  <si>
    <t>COPERTURA</t>
  </si>
  <si>
    <t>Accensione prestiti</t>
  </si>
  <si>
    <t>Emissioni nette BOT</t>
  </si>
  <si>
    <t>Variazione delle disponibilità liquide</t>
  </si>
  <si>
    <t>Proventi da privatizzazioni e da altre operazioni destinati al FATS</t>
  </si>
  <si>
    <t>Totale finanziamento</t>
  </si>
  <si>
    <t>Saldo di cassa delle gestioni del Bilancio dello Stato e della Tesoreria</t>
  </si>
  <si>
    <t>Totale utilizzi</t>
  </si>
  <si>
    <t>TOTALE GENERALE</t>
  </si>
  <si>
    <t>CNEL</t>
  </si>
  <si>
    <t>Euro</t>
  </si>
  <si>
    <t>Monete numismatiche</t>
  </si>
  <si>
    <t>Monete commemorative (*)</t>
  </si>
  <si>
    <t>(*) SUDDIVISIONE MONETE COMMEMORATIVE</t>
  </si>
  <si>
    <t>Amministrazioni</t>
  </si>
  <si>
    <t>Situazione</t>
  </si>
  <si>
    <t>Variazioni</t>
  </si>
  <si>
    <t>Scuola Nazionale dell'Amministrazione</t>
  </si>
  <si>
    <t>Fondo Edifici di Culto</t>
  </si>
  <si>
    <t>Consiglio di Stato e T.A.R.</t>
  </si>
  <si>
    <t>Corte dei Conti</t>
  </si>
  <si>
    <t>Presidenza del Consiglio dei Ministri</t>
  </si>
  <si>
    <t>Monete emesse negli esercizi precedenti</t>
  </si>
  <si>
    <t>Aumenti
(pagamenti)</t>
  </si>
  <si>
    <t>Diminuzioni
(incassi)</t>
  </si>
  <si>
    <t>Totale monete Circolanti</t>
  </si>
  <si>
    <t>Anticipazioni a Poste SpA -Convenzione Tesoro - Poste</t>
  </si>
  <si>
    <t>Anticipazioni a INPS ex art. 35 L. 448/1998</t>
  </si>
  <si>
    <t xml:space="preserve">   per memoria:</t>
  </si>
  <si>
    <t>Totale complessivo al netto della Disponibilità del Tesoro per il servizio di tesoreria</t>
  </si>
  <si>
    <t>Saldo delle gestioni di bilancio e di tesoreria</t>
  </si>
  <si>
    <t>Operazioni su mercati finanziari</t>
  </si>
  <si>
    <t>Variazione del Conto Disponibilità</t>
  </si>
  <si>
    <t>Revisione contabilizzazione attualizzazioni di contributi pluriennali o poste assimilabili</t>
  </si>
  <si>
    <t>Variazione posizione della Tesoreria sull'estero</t>
  </si>
  <si>
    <t>Emissioni nette di titoli e altri strumenti a breve e lungo termine</t>
  </si>
  <si>
    <t>Emissioni nette di titoli  e altri prestiti</t>
  </si>
  <si>
    <t>Emissioni nette di titoli di Stato a medio e lungo termine</t>
  </si>
  <si>
    <t>Altre forme di copertura</t>
  </si>
  <si>
    <t>Saldo di cassa del Settore statale</t>
  </si>
  <si>
    <t>Servizio finanziario prestiti esteri (rimborsi)</t>
  </si>
  <si>
    <t>Immissione netta di monete e Depositi di terzi</t>
  </si>
  <si>
    <t>SPESE CORRENTI</t>
  </si>
  <si>
    <t>SPESE IN CONTO CAPITALE</t>
  </si>
  <si>
    <t>RIMBORSO PASSIVITA' FINANZIARIE</t>
  </si>
  <si>
    <t>Altro</t>
  </si>
  <si>
    <t>Entrate</t>
  </si>
  <si>
    <t>Uscite</t>
  </si>
  <si>
    <t>Saldo</t>
  </si>
  <si>
    <t>DL 269-03 CAPITALE BPF TRASFER</t>
  </si>
  <si>
    <t>POSTE ITALIANE SPA BANCOPOSTA</t>
  </si>
  <si>
    <t>POSTE ITALIANE S.P.A</t>
  </si>
  <si>
    <t>FERROVIE STATO ITALIANE C.ORD.</t>
  </si>
  <si>
    <t>SOC.CART.CREDITI INPS L.402-99</t>
  </si>
  <si>
    <t>S. C. I. P.  2</t>
  </si>
  <si>
    <t>CEE RISORSE PROPRIE</t>
  </si>
  <si>
    <t>ENAV SPA</t>
  </si>
  <si>
    <t>GEST SERV DEP CONTO TERZI</t>
  </si>
  <si>
    <t>CE - FONDO EUROPEO DI SVILUPPO</t>
  </si>
  <si>
    <t>CASSA DP SPA GESTIONE SEPARATA</t>
  </si>
  <si>
    <t>Organi costituzionali e di rilievo costituzionale</t>
  </si>
  <si>
    <t>PCM e Ministeri</t>
  </si>
  <si>
    <t>Enti di regolazione dell'attività economica</t>
  </si>
  <si>
    <t>Enti produttori di servizi economici</t>
  </si>
  <si>
    <t>Autorità amministrative indipendenti</t>
  </si>
  <si>
    <t>Gestione risorse comunitarie</t>
  </si>
  <si>
    <t>Enti produttori di servizi assistenziali, ricreativi e culturali</t>
  </si>
  <si>
    <t>Enti e istituzioni di ricerca</t>
  </si>
  <si>
    <t>Enti nazionali di previdenza e assistenza sociale</t>
  </si>
  <si>
    <t>Amministrazioni locali</t>
  </si>
  <si>
    <t>P.C.GIUST.AMM.REG.SICILIA</t>
  </si>
  <si>
    <t>MIN.FINANZE - UFFICI ENTRATE</t>
  </si>
  <si>
    <t>VERSAMENTI IN TESORERIA - BONIFICI DI DUBBIA IMPUTAZIONE</t>
  </si>
  <si>
    <t>CONCESSIONARI - COMPENSAZIONI ART. 31, C. 1, DL. 78-2010</t>
  </si>
  <si>
    <t>AG. DOGANE PAG. O DEP. DIRITTI DOGANALI L. 244-07</t>
  </si>
  <si>
    <t>ENTR.REG.SIC.E RIMB.C.FISCALE</t>
  </si>
  <si>
    <t>FONDI RILANCIO ECONOMIA</t>
  </si>
  <si>
    <t>DIP.TESORO-ART.27 CO.11 L.62-05</t>
  </si>
  <si>
    <t>DIP POL FISC ART.27 C.7 L62-05</t>
  </si>
  <si>
    <t>LEGGE N. 61 - 30.03.98</t>
  </si>
  <si>
    <t>DIPARTIMENTO DELLA GIOVENTU E DEL SERVIZIO CIVILE NAZIONALE</t>
  </si>
  <si>
    <t>PROVV.OO.PP. TERREMOTI</t>
  </si>
  <si>
    <t>P.G.R.CAMP.COMM.STR.GOV.887-84</t>
  </si>
  <si>
    <t>COMM.STR.CONTENZ.D.L.131-97</t>
  </si>
  <si>
    <t>COMUNE MATERA L. 771-86</t>
  </si>
  <si>
    <t>PR.REG.MARCHE ORD.FPC.2668-97</t>
  </si>
  <si>
    <t>5 PER MILLE PAGAMENTI N.B.F.</t>
  </si>
  <si>
    <t>CONTRIBUTI INVESTIMENTI BENI STRUMENTALI DL N. 91-14</t>
  </si>
  <si>
    <t>DIP TESORO ART. 8 DL 201-11</t>
  </si>
  <si>
    <t>FONDO AGEVOLAZIONI RICERCA-FAR</t>
  </si>
  <si>
    <t>RAGIONERIE TERRITORIALI ORDINATIVI NON ANDATI A BUON FINE</t>
  </si>
  <si>
    <t>PRES.MAG.ACQUE VE-L.206-95</t>
  </si>
  <si>
    <t>FONDO DI ROTAZIONE ANTICIPAZIONI ENTI LOCALI</t>
  </si>
  <si>
    <t>L.46-82 INNOVAZ. TECNOLOGICA</t>
  </si>
  <si>
    <t>INTERVENTI AREE DEPRESSE</t>
  </si>
  <si>
    <t>PROGETTI INFORMATIZZAZIONE AMMINISTRAZIONI</t>
  </si>
  <si>
    <t>RICEVITORIE PRINCIPALI DOGANE</t>
  </si>
  <si>
    <t>MIN.BENI CULT.L.135-97-203-97</t>
  </si>
  <si>
    <t>PROGRAMMI ARCUS SPA</t>
  </si>
  <si>
    <t>FONDO BB.CC D.LVO N. 28-2004</t>
  </si>
  <si>
    <t>OPCM - FONDO PROTEZIONE CIVILE</t>
  </si>
  <si>
    <t>OPCM - TRASFERIMENTI DA ALTRE AMMINISTRAZIONI</t>
  </si>
  <si>
    <t>INVESTIMENTI DIRETTI</t>
  </si>
  <si>
    <t>O.P.C.M. GRANDI EVENTI</t>
  </si>
  <si>
    <t>PIANI STRATEGICI NAZIONALI RISCHIO IDROGEOLOGICO</t>
  </si>
  <si>
    <t>MEF CONTI DORMIENTI ART. 7-QUINQUIES D.L. N. 5-2009</t>
  </si>
  <si>
    <t>DIPARTIMENTO FINANZE ART. 13-BIS, COMMA 8, DL 78-2009</t>
  </si>
  <si>
    <t>AG.DOG.MONOP.GEST.GIOCHI ART.1 C.476 L.228-12</t>
  </si>
  <si>
    <t>INTERNO COMMISSIONE NAZ. DIRITTO ASILO RIMBORSI COMMISS UE</t>
  </si>
  <si>
    <t>AMMINISTRAZIONI CENTRALI PROGRAMMI UE E COMPLEMENTARI</t>
  </si>
  <si>
    <t>Incassi fiscali e contributivi</t>
  </si>
  <si>
    <t>INTROITI FISCALI E CONTRIBUT</t>
  </si>
  <si>
    <t>AGENZIA DELLE ENTRATE-DIR.CENTRO OPERATIVO-IVA NON RESIDENTI</t>
  </si>
  <si>
    <t>AGENZIA ENTRATE REGIMI SPECIALI IVA MOSS</t>
  </si>
  <si>
    <t>COMM. GAR. L. 146-90</t>
  </si>
  <si>
    <t>IST.AUT.CASE POPOLARI</t>
  </si>
  <si>
    <t>IACP - ART. 1 L.560-93</t>
  </si>
  <si>
    <t>ENTI PUBBLICI-PROG.RIS.IDRICHE</t>
  </si>
  <si>
    <t>INTERV.TI ARTT.21E32 L.219-81</t>
  </si>
  <si>
    <t>DEPOSITI IMPRESE DM23-5-07</t>
  </si>
  <si>
    <t>IST.NAZ.PREVIDENZA SOCIALE</t>
  </si>
  <si>
    <t>DIREZIONE GENERALE I.N.P.S.</t>
  </si>
  <si>
    <t>ENPALS-INCASSI CONTR.UNIFICATI</t>
  </si>
  <si>
    <t>Accordi di programma</t>
  </si>
  <si>
    <t>PREFETTURE - PATTO SICUREZZA</t>
  </si>
  <si>
    <t>COMUNI - P.R.U. - L. 179-92</t>
  </si>
  <si>
    <t>ATER - P.R.U. - L. 179-92</t>
  </si>
  <si>
    <t>PON RISORSE IDRICHE QCS 94-99</t>
  </si>
  <si>
    <t>BENI CULTURALI POR ASSE I E II</t>
  </si>
  <si>
    <t>BENI CULTURALI DOCUP 2000-06</t>
  </si>
  <si>
    <t>BENI CULTURALI - POR - ASSE III</t>
  </si>
  <si>
    <t>POR CAL 2007-2013 APQ TAGIRI</t>
  </si>
  <si>
    <t>POR CAL 2007-2013 APQ TRASPORTI</t>
  </si>
  <si>
    <t>PON GOVERNANCE E AZIONI DI SISTEMA</t>
  </si>
  <si>
    <t>PROGRAMMA ENPI CBCMED</t>
  </si>
  <si>
    <t>POR LOMBARDIA 2007-2013</t>
  </si>
  <si>
    <t>FONDO BALCANI LEGGE 84-2001</t>
  </si>
  <si>
    <t>COM.VE M.LL.PP.REG.VEN.F.CER</t>
  </si>
  <si>
    <t>PROVVEDITORATI OPERE PUBBLICHE</t>
  </si>
  <si>
    <t>LLPP-INTERVENTI SETTORE PORTI</t>
  </si>
  <si>
    <t>DISAGIO ABITATIVO</t>
  </si>
  <si>
    <t>COMMISSARIO STRAORDINARIO ACQUEDOTTO MOLISANO</t>
  </si>
  <si>
    <t>SOVRAINTENDENZA B. CULTURALI</t>
  </si>
  <si>
    <t>MIN.BENI CULT.L.662-96</t>
  </si>
  <si>
    <t>R.ST.SP.E PR.AUT.ADD.IRPEF E.L</t>
  </si>
  <si>
    <t>COMUNI REG. VENETO E LOMBARDIA CONF. CON PROV. AUT. TN E BZ</t>
  </si>
  <si>
    <t>UFFICI SPECIALI PER LA RICOSTRUZIONE DI L'AQUILA</t>
  </si>
  <si>
    <t>ENTI LOCALI LEGGE 219-81</t>
  </si>
  <si>
    <t>UNIVERSITA'-EDIL.UNIVERSITARIA</t>
  </si>
  <si>
    <t>GENIO CIVILE</t>
  </si>
  <si>
    <t>ISTITUTO PER LA VIGILANZA SULLE ASSICURAZIONI</t>
  </si>
  <si>
    <t>COMM.NAZ.SOCIETA' E BORSA</t>
  </si>
  <si>
    <t>COMMISSIONE DI VIGILANZA SUI FONDI PENSIONI</t>
  </si>
  <si>
    <t>Tav. A: Movimento generale di cassa</t>
  </si>
  <si>
    <t>Tav B: Gestione tesoreria – Partite Debitorie</t>
  </si>
  <si>
    <t>Tav. C: Gestione tesoreria – Partite Creditorie</t>
  </si>
  <si>
    <t>Tav. F: Incassi per entrate del bilancio dello Stato</t>
  </si>
  <si>
    <t>Tav. G: Pagamenti per le spese di bilancio distinti per ministeri</t>
  </si>
  <si>
    <t>Tav. H: Pagamenti per le spese di bilancio secondo la classificazione economica</t>
  </si>
  <si>
    <t>Tavola K: Pagamenti per le spese di bilancio secondo la classificazione economica e per tipologia di titolo di spesa e destinazione</t>
  </si>
  <si>
    <t>Tav. L: Conti di soggetti esterni alla P.A.</t>
  </si>
  <si>
    <t>Tav. M: Conti correnti di enti della P.A.</t>
  </si>
  <si>
    <t>Tav. N: Contabilità speciali</t>
  </si>
  <si>
    <t>Tav. P: Situazione delle  Amministrazioni  statali dotate di autonomia di bilancio</t>
  </si>
  <si>
    <t xml:space="preserve">Tav. Q: Situazione delle monete circolanti </t>
  </si>
  <si>
    <t>Tav. D: Raccordo Contabile delle Gestioni del Bilancio dello Stato e della Tesoreria con il saldo di cassa del Settore statale</t>
  </si>
  <si>
    <t>PATTI PER IL SUD</t>
  </si>
  <si>
    <t>Tavola J: Pagamenti per spese di bilancio secondo la classificazione economica e per missione</t>
  </si>
  <si>
    <t>Tav. E: Raccordo Contabile delle Gestioni del Bilancio dello Stato e della Tesoreria con le emissioni di titoli di Stato ed altri strumenti a breve e medio/lungo termine</t>
  </si>
  <si>
    <t>Tav. I: Pagamenti per le spese di bilancio secondo la classificazione per missione</t>
  </si>
  <si>
    <t>Tav. O: Contabilità speciali di Tesoreria Unica</t>
  </si>
  <si>
    <t>COMM STRAORD ILVA DL 1-2015</t>
  </si>
  <si>
    <t>MATERA CAPITALE EUROPEA CULTURA 2019</t>
  </si>
  <si>
    <t>FONDO SVILUPPO INVESTIMENTI NEL CINEMA E AUDIOVISIVO</t>
  </si>
  <si>
    <t>CORTE DEI CONTI</t>
  </si>
  <si>
    <t>C.N.E.L.</t>
  </si>
  <si>
    <t>CONSIGLIO DI STATO E T.A.R</t>
  </si>
  <si>
    <t>MINTES DIP.TES.DL 143-98 ART.7</t>
  </si>
  <si>
    <t>FONDO ROTAZIONE LEGGE 179-92</t>
  </si>
  <si>
    <t>MIN.TESORO - PENSIONI DI STATO</t>
  </si>
  <si>
    <t>EDIL.SOVVENZ.PROGR.CENTRALI</t>
  </si>
  <si>
    <t>EDILIZIA AGEVOL.PROGR.CENTRALI</t>
  </si>
  <si>
    <t>DL 269-03 EROG.MUTUI TRASFER</t>
  </si>
  <si>
    <t>DL 269-03 INTERESSI BPF TRASF</t>
  </si>
  <si>
    <t>DL 269-03 INCASSI E PAGAMENTI</t>
  </si>
  <si>
    <t>D.G.T.-CREDITI CEDUTI DA INPS</t>
  </si>
  <si>
    <t>DIP.TO RAG.GEN.STATO - IGEPA</t>
  </si>
  <si>
    <t>AG.SVILUPPO MEZZOGIORNO</t>
  </si>
  <si>
    <t>MIN.TESORO-FRONTALIERI</t>
  </si>
  <si>
    <t>MINISTERO AFFARI ESTERI</t>
  </si>
  <si>
    <t>ISMEA-CON.TTI FILIERA L 80-05</t>
  </si>
  <si>
    <t>FONDO INCREMENTO EDILIZIO</t>
  </si>
  <si>
    <t>CONSAP F. CENTR.GARANZ</t>
  </si>
  <si>
    <t>CONSAP FONDO GARANZIA ARTIG.</t>
  </si>
  <si>
    <t>DIP.TESORO ART.2 L.341-95</t>
  </si>
  <si>
    <t>MEDCEN L.662-96 GARANZIA PIM</t>
  </si>
  <si>
    <t>SIMEST D.LGS.143-98 F.ESTERO</t>
  </si>
  <si>
    <t>AG NAZ A.I.S.I. SPA</t>
  </si>
  <si>
    <t>SIMEST FONDO EX L. 394-81</t>
  </si>
  <si>
    <t>SIMEST FONDI VENTURE CAPITAL</t>
  </si>
  <si>
    <t>AG NAZ A.I.S.I. SPA F.R 289-03</t>
  </si>
  <si>
    <t>FINEST SPA</t>
  </si>
  <si>
    <t>MAP FONDO SALVATAGGIO IMPRESE</t>
  </si>
  <si>
    <t>ISMEA D 06 SUB AGR D LVO185-00</t>
  </si>
  <si>
    <t>FONDO REGIONALE PROTEZ.CIVILE</t>
  </si>
  <si>
    <t>SCUOLA NAZION.AMMINISTRAZIONE</t>
  </si>
  <si>
    <t>PRESIDENZA CONSIGLIO MINISTRI</t>
  </si>
  <si>
    <t>FERROTRAMVIARIE SPA</t>
  </si>
  <si>
    <t>MIUR ALLOGGI STUDENTI L.338-00</t>
  </si>
  <si>
    <t>CASSA DD PP F. ROTAT. L. 49-87</t>
  </si>
  <si>
    <t>FONDO SVIL MECC AGRIC L.910-66</t>
  </si>
  <si>
    <t>MEDCEN CAPIT RISCHIO PMI L.388</t>
  </si>
  <si>
    <t>CONSAP SPA ART. 4 DL 185-08</t>
  </si>
  <si>
    <t>M.RO AMB ART.1 C.1115 L.296-06</t>
  </si>
  <si>
    <t>CONSAP SPA FONDO MUTUI L244-07</t>
  </si>
  <si>
    <t>MIT PIANO ED ABIT DPCM 16-7-09</t>
  </si>
  <si>
    <t>CONSAP FONDO GARANZ PRIMA CASA</t>
  </si>
  <si>
    <t>CONSAP FONDO GIOVA DM 19-11-10</t>
  </si>
  <si>
    <t>CONSAP F. MECENATI-DM12-11-10</t>
  </si>
  <si>
    <t>FONDO LIQUID.DEB. ENTI LOCALI</t>
  </si>
  <si>
    <t>CONSAP-FONDO GAR DEBITI P.A.</t>
  </si>
  <si>
    <t>MEF RIMB FOND LIR SINF L112-13</t>
  </si>
  <si>
    <t>MEF RIS FONDO SVIL E COESIONE</t>
  </si>
  <si>
    <t>CONSAP F CART  SOF DM 03-08-16</t>
  </si>
  <si>
    <t>DT  ONERI FONDO C.343 L.266-05</t>
  </si>
  <si>
    <t>AG AISI D.LGS 185-00 L.232-16</t>
  </si>
  <si>
    <t>MEF DT FONDO DL 237-16</t>
  </si>
  <si>
    <t>BANCA NAZIONALE DEL LAVORO</t>
  </si>
  <si>
    <t>ATT.CONTRATTI D'AREA L.662-96</t>
  </si>
  <si>
    <t>PATTI TERRITORIALI L.662-96</t>
  </si>
  <si>
    <t>AGEA - INTERVENTI NAZIONALI</t>
  </si>
  <si>
    <t>CSEA-CASSA SERV.ENERG.AMBIENT.</t>
  </si>
  <si>
    <t>GSE ART 11 COM 11 DL N. 8 - 17</t>
  </si>
  <si>
    <t>A.N.A.S. S.P.A</t>
  </si>
  <si>
    <t>ENTE NAZIONALE RISI</t>
  </si>
  <si>
    <t>ANAS EX FONDO CENTR GARANZIA</t>
  </si>
  <si>
    <t>ICE AGENZ PROM EST INTER IM IT</t>
  </si>
  <si>
    <t>MIN TESORO DPR 532-1973</t>
  </si>
  <si>
    <t>MIN.ECONOMIA FINANZE FEAGA</t>
  </si>
  <si>
    <t>MINTES.F.ROT.POLIT.CEE FIN.NAZ</t>
  </si>
  <si>
    <t>MINTES-F.ROT.FINANZIAM. CEE</t>
  </si>
  <si>
    <t>MEF INTER COMPLEM PROG COMUNIT</t>
  </si>
  <si>
    <t>FONDO EDIFICI DI CULTO</t>
  </si>
  <si>
    <t>ISTITUTO SUPERIORE DI SANITA'</t>
  </si>
  <si>
    <t>IST ITAL TECNO ART 18 DL 78-09</t>
  </si>
  <si>
    <t>CONTR.FESR AI COMUNI L.784-80</t>
  </si>
  <si>
    <t>DL 269-03 G.C-C E ASS.POSTALI</t>
  </si>
  <si>
    <t>S. C. I. P.  1</t>
  </si>
  <si>
    <t>DIPARTES CANONI LOCAZ.L.326-03</t>
  </si>
  <si>
    <t>ALIENAZ VEICOLI SEQUES L326-03</t>
  </si>
  <si>
    <t>CONSAP FONDO CONTRIBUTI ARTIG.</t>
  </si>
  <si>
    <t>CONS.SVIL.IND. - POTENZA</t>
  </si>
  <si>
    <t>CONSORZIO ASI AVELLINO</t>
  </si>
  <si>
    <t>ACQUEDOTTO PUGLIESE S.P.A</t>
  </si>
  <si>
    <t>ALUMIX SPA IN L.C.A</t>
  </si>
  <si>
    <t>EFIMPIANTI SPA IN L.C.A</t>
  </si>
  <si>
    <t>EFIM IN LIQUIDAZIONE DL 487-92</t>
  </si>
  <si>
    <t>IST.POLIGRAF.E ZECCA STATO</t>
  </si>
  <si>
    <t>AGENZIA INDUSTRIE DIFESA</t>
  </si>
  <si>
    <t>MEF DIPTES FONDO ART81 L133-08</t>
  </si>
  <si>
    <t>MEF DT FONDO L133-08 DI 3-2-14</t>
  </si>
  <si>
    <t>CONSAP FONDO  C.825 L.208-15</t>
  </si>
  <si>
    <t>POSTE ITALIANE SERV BANCOPOSTA</t>
  </si>
  <si>
    <t>INPS - EX INPDAP GEST B INADEL</t>
  </si>
  <si>
    <t>INPS - EX INPDAP GEST C ENPDEP</t>
  </si>
  <si>
    <t>INPS - EX INPDAP G. A OP PREVI</t>
  </si>
  <si>
    <t>LIQUID.GEST.BUONUSCITA IPOST</t>
  </si>
  <si>
    <t>INPS-ART.24-L.21.12.1978,N.843</t>
  </si>
  <si>
    <t>INPS - EX INPDAP G. PREST CRED</t>
  </si>
  <si>
    <t>INAIL ART 24 L.843-1978</t>
  </si>
  <si>
    <t>INAIL-INCASSI CONTR.UNIFICATI</t>
  </si>
  <si>
    <t>INPS - EX INPDAP PENS CONTR ST</t>
  </si>
  <si>
    <t>INPS - EX INPDAP GEST D CPDEL</t>
  </si>
  <si>
    <t>INPS - EX INPDAP GEST D CPS</t>
  </si>
  <si>
    <t>INPS - EX INPDAP GEST D CPI</t>
  </si>
  <si>
    <t>INPS - EX INPDAP GEST D CPUG</t>
  </si>
  <si>
    <t>EDIL.SOVV.FONDO GLOBALE REG</t>
  </si>
  <si>
    <t>R. LAZIO   IRAP ALTRI SOGGETTI</t>
  </si>
  <si>
    <t>R. ABRUZZO IRAP ALTRI SOGGETTI</t>
  </si>
  <si>
    <t>R.CALABRIA IRAP ALTRI SOGGETTI</t>
  </si>
  <si>
    <t>R.TOSCANA  IRAP ALTRI SOGGETTI</t>
  </si>
  <si>
    <t>R.MOLISE   IRAP ALTRI SOGGETTI</t>
  </si>
  <si>
    <t>R.PUGLIA   IRAP ALTRI SOGGETTI</t>
  </si>
  <si>
    <t>R. MARCHE  IRAP ALTRI SOGGETTI</t>
  </si>
  <si>
    <t>R. UMBRIA  IRAP ALTRI SOGGETTI</t>
  </si>
  <si>
    <t>R. LIGURIA IRAP ALTRI SOGGETTI</t>
  </si>
  <si>
    <t>R.SARDEGNA IRAP ALTRI SOGGETTI</t>
  </si>
  <si>
    <t>R.PIEMONTE IRAP ALTRI SOGGETTI</t>
  </si>
  <si>
    <t>R.CAMPANIA IRAP ALTRI SOGGETTI</t>
  </si>
  <si>
    <t>R.BASILICATA IRAP ALTRI SOGG</t>
  </si>
  <si>
    <t>R.EMILIA ROM IRAP ALTRI SOGG</t>
  </si>
  <si>
    <t>R.FRIULI V.G IRAP ALTRI SOGG</t>
  </si>
  <si>
    <t>P.A. TRENTO  IRAP ALTRI SOGG</t>
  </si>
  <si>
    <t>P.A. BOLZANO IRAP ALTRI SOGG</t>
  </si>
  <si>
    <t>R. VENETO  IRAP ALTRI SOGGETTI</t>
  </si>
  <si>
    <t>R. LOMBARDIA IRAP ALTRI SOGG</t>
  </si>
  <si>
    <t>R. V.D'AOSTA IRAP ALTRI SOGG</t>
  </si>
  <si>
    <t>R. SICILIA IRAP ALTRI SOGGETTI</t>
  </si>
  <si>
    <t>IRAP ERARIO D. L.VO 446-97</t>
  </si>
  <si>
    <t>R.ABRUZZO - RIS. CEE -COF.NAZ.</t>
  </si>
  <si>
    <t>R.CALABRIA -RIS.CEE - COF.NAZ.</t>
  </si>
  <si>
    <t>R.TOSCANA - RIS. CEE -COF.NAZ.</t>
  </si>
  <si>
    <t>R.MOLISE - RIS. CEE - COF.NAZ.</t>
  </si>
  <si>
    <t>R. PUGLIA - RIS. CEE -COF.NAZ.</t>
  </si>
  <si>
    <t>R.MARCHE -RIS. CEE - COF. NAZ.</t>
  </si>
  <si>
    <t>R.UMBRIA - RIS. CEE - COF.NAZ.</t>
  </si>
  <si>
    <t>R.LIGURIA - RIS CEE - COF.NAZ.</t>
  </si>
  <si>
    <t>R.PIEMONTE -RIS.CEE -COF.NAZ.</t>
  </si>
  <si>
    <t>R.CAMPANIA -RIS.CEE -COF.NAZ.</t>
  </si>
  <si>
    <t>R.BASILICATA -RIS.CEE-COF.NAZ.</t>
  </si>
  <si>
    <t>R.EMILIA - RIS.CEE - COF.NAZ.</t>
  </si>
  <si>
    <t>R. VENETO - RIS.CEE - COF.NAZ.</t>
  </si>
  <si>
    <t>R.LOMBARDIA -RIS.CEE -COF.NAZ.</t>
  </si>
  <si>
    <t>R.A.SICILIA - RIS.CEE-COF.NAZ.</t>
  </si>
  <si>
    <t>R.  LAZIO       ADD.IRPEF</t>
  </si>
  <si>
    <t>R.  ABRUZZO     ADD.IRPEF</t>
  </si>
  <si>
    <t>R.  CALABRIA    ADD.IRPEF</t>
  </si>
  <si>
    <t>R.  TOSCANA     ADD.IRPEF</t>
  </si>
  <si>
    <t>R.  MOLISE      ADD.IRPEF</t>
  </si>
  <si>
    <t>R.  PUGLIA      ADD.IRPEF</t>
  </si>
  <si>
    <t>R.  MARCHE      ADD.IRPEF</t>
  </si>
  <si>
    <t>R.  UMBRIA      ADD.IRPEF</t>
  </si>
  <si>
    <t>R.  LIGURIA     ADD.IRPEF</t>
  </si>
  <si>
    <t>R.  SARDEGNA    ADD.IRPEF</t>
  </si>
  <si>
    <t>R.  PIEMONTE    ADD.IRPEF</t>
  </si>
  <si>
    <t>R.  CAMPANIA    ADD.IRPEF</t>
  </si>
  <si>
    <t>R.  BASILICATA  ADD.IRPEF</t>
  </si>
  <si>
    <t>R.  EMILIA ROM. ADD.IRPEF</t>
  </si>
  <si>
    <t>R.  FRIULI V.G. ADD.IRPEF</t>
  </si>
  <si>
    <t>P.  A. TRENTO   ADD.IRPEF</t>
  </si>
  <si>
    <t>P.  A. BOLZANO  ADD.IRPEF</t>
  </si>
  <si>
    <t>R.  VENETO      ADD.IRPEF</t>
  </si>
  <si>
    <t>R.  LOMBARDIA   ADD.IRPEF</t>
  </si>
  <si>
    <t>R.  VALLE D'AOSTA ADD.IRPEF</t>
  </si>
  <si>
    <t>R.  SICILIA       ADD.IRPEF</t>
  </si>
  <si>
    <t>R.  LAZIO       IRAP AMM.PUBBL</t>
  </si>
  <si>
    <t>R.  ABRUZZO     IRAP AMM.PUBBL</t>
  </si>
  <si>
    <t>R.  CALABRIA    IRAP AMM.PUBBL</t>
  </si>
  <si>
    <t>R.  TOSCANA     IRAP AMM.PUBBL</t>
  </si>
  <si>
    <t>R.  MOLISE      IRAP AMM.PUBBL</t>
  </si>
  <si>
    <t>R.  PUGLIA      IRAP AMM.PUBBL</t>
  </si>
  <si>
    <t>R.  MARCHE      IRAP AMM.PUBBL</t>
  </si>
  <si>
    <t>R.  UMBRIA      IRAP AMM.PUBBL</t>
  </si>
  <si>
    <t>R.  LIGURIA     IRAP AMM.PUBBL</t>
  </si>
  <si>
    <t>R.  SARDEGNA    IRAP AMM.PUBBL</t>
  </si>
  <si>
    <t>R.  PIEMONTE    IRAP AMM.PUBBL</t>
  </si>
  <si>
    <t>R.  CAMPANIA    IRAP AMM.PUBBL</t>
  </si>
  <si>
    <t>R.  BASILICATA  IRAP AMM.PUBBL</t>
  </si>
  <si>
    <t>R.  EMILIA R.   IRAP AMM.PUBBL</t>
  </si>
  <si>
    <t>R.  FRIULI V.G. IRAP AMM.PUBBL</t>
  </si>
  <si>
    <t>P. A. TRENTO    IRAP AMM.PUBBL</t>
  </si>
  <si>
    <t>P. A. BOLZANO   IRAP AMM.PUBBL</t>
  </si>
  <si>
    <t>R.  VENETO      IRAP AMM.PUBBL</t>
  </si>
  <si>
    <t>R.  LOMBARDIA   IRAP AMM.PUBBL</t>
  </si>
  <si>
    <t>R.VALLE D'AOSTA IRAP AMM.PUBBL</t>
  </si>
  <si>
    <t>R.  SICILIA     IRAP AMM.PUBBL</t>
  </si>
  <si>
    <t>REGIONE LAZIO ART2 C48 L244-07</t>
  </si>
  <si>
    <t>REG ABRUZZO-PROG IPA ADRIATICO</t>
  </si>
  <si>
    <t>Missione</t>
  </si>
  <si>
    <t>Competenza</t>
  </si>
  <si>
    <t>Residui</t>
  </si>
  <si>
    <t>Organi costituzionali, a rilevanza costituzionale e Presidenza del Consiglio dei ministri</t>
  </si>
  <si>
    <t>Amministrazione generale e supporto alla rappresentanza generale di Governo e dello Stato sul territorio</t>
  </si>
  <si>
    <t>Relazioni finanziarie con le autonomie territoriali</t>
  </si>
  <si>
    <t>L'Italia in Europa e nel mondo</t>
  </si>
  <si>
    <t>Difesa e sicurezza del territorio</t>
  </si>
  <si>
    <t>Giustizia</t>
  </si>
  <si>
    <t>Ordine pubblico e sicurezza</t>
  </si>
  <si>
    <t>Soccorso civile</t>
  </si>
  <si>
    <t>Agricoltura, politiche agroalimentari e pesca</t>
  </si>
  <si>
    <t>Energia e diversificazione delle fonti energetiche</t>
  </si>
  <si>
    <t>Competitivita' e sviluppo delle imprese</t>
  </si>
  <si>
    <t>Regolazione dei mercati</t>
  </si>
  <si>
    <t>Diritto alla mobilita' e sviluppo dei sistemi di trasporto</t>
  </si>
  <si>
    <t>Infrastrutture pubbliche e logistica</t>
  </si>
  <si>
    <t>Comunicazioni</t>
  </si>
  <si>
    <t>Commercio internazionale ed internazionalizzazione del sistema produttivo</t>
  </si>
  <si>
    <t>Ricerca e innovazione</t>
  </si>
  <si>
    <t>Sviluppo sostenibile e tutela del territorio e dell'ambiente</t>
  </si>
  <si>
    <t>Casa e assetto urbanistico</t>
  </si>
  <si>
    <t>Tutela della salute</t>
  </si>
  <si>
    <t>Tutela e valorizzazione dei beni e attivita' culturali e paesaggistici</t>
  </si>
  <si>
    <t>Istruzione scolastica</t>
  </si>
  <si>
    <t>Istruzione universitaria e formazione post-universitaria</t>
  </si>
  <si>
    <t>Diritti sociali, politiche sociali e famiglia</t>
  </si>
  <si>
    <t>Politiche previdenziali</t>
  </si>
  <si>
    <t>Politiche per il lavoro</t>
  </si>
  <si>
    <t>Immigrazione, accoglienza e garanzia dei diritti</t>
  </si>
  <si>
    <t>Sviluppo e riequilibrio territoriale</t>
  </si>
  <si>
    <t>Politiche economico-finanziarie e di bilancio e tutela della finanza pubblica</t>
  </si>
  <si>
    <t>Giovani e sport</t>
  </si>
  <si>
    <t>Turismo</t>
  </si>
  <si>
    <t>Servizi istituzionali e generali delle amministrazioni pubbliche</t>
  </si>
  <si>
    <t>Fondi da ripartire</t>
  </si>
  <si>
    <t>Debito pubblico</t>
  </si>
  <si>
    <t>Redditi da lavoro dipendente</t>
  </si>
  <si>
    <t>Consumi intermedi</t>
  </si>
  <si>
    <t>Imposte pagate sulla produzione</t>
  </si>
  <si>
    <t>Trasferimenti correnti ad amministrazioni pubbliche</t>
  </si>
  <si>
    <t>Trasferimenti correnti a famiglie e istituzioni sociali private</t>
  </si>
  <si>
    <t>Trasferimenti correnti a imprese</t>
  </si>
  <si>
    <t>Trasferimenti correnti a estero</t>
  </si>
  <si>
    <t>Altre uscite correnti</t>
  </si>
  <si>
    <t>Investimenti fissi lordi e acquisti di terreni</t>
  </si>
  <si>
    <t>Contributi agli investimenti ad imprese</t>
  </si>
  <si>
    <t>Contributi agli investimenti a famiglie e istituzioni sociali private</t>
  </si>
  <si>
    <t>Contributi agli investimenti a estero</t>
  </si>
  <si>
    <t>Altri trasferimenti in conto capitale</t>
  </si>
  <si>
    <t>Categoria economica</t>
  </si>
  <si>
    <t>Ruoli di Spesa fissa</t>
  </si>
  <si>
    <t>Note di Imputazione</t>
  </si>
  <si>
    <t>Stipendi</t>
  </si>
  <si>
    <t>Classificazione economica</t>
  </si>
  <si>
    <t>MINISTERI</t>
  </si>
  <si>
    <t>TITOLO I - SPESE CORRENTI</t>
  </si>
  <si>
    <t>Ministero dell'economia e delle finanze</t>
  </si>
  <si>
    <t>Ministero del lavoro e delle politiche sociali</t>
  </si>
  <si>
    <t>Ministero della giustizia</t>
  </si>
  <si>
    <t>Ministero degli affari esteri e della cooperazione internazionale</t>
  </si>
  <si>
    <t>Ministero dell'interno</t>
  </si>
  <si>
    <t>Ministero della difesa</t>
  </si>
  <si>
    <t>Ministero della salute</t>
  </si>
  <si>
    <t>TOTALE  TITOLO I - SPESE CORRENTI</t>
  </si>
  <si>
    <t>TITOLO I - ENTRATE TRIBUTARIE</t>
  </si>
  <si>
    <t>Imposta sul reddito delle persone fisiche</t>
  </si>
  <si>
    <t>Imposta sul reddito delle società</t>
  </si>
  <si>
    <t>Imposta sostitutiva delle imposte sui redditi nonchè ritenute sugli interessi e altri redditi di capitale</t>
  </si>
  <si>
    <t>imposte sostitutive previste dall'articolo 3, commi 160, 161 e 162 della legge 23 dicembre 1996, n.662</t>
  </si>
  <si>
    <t>Imposta municipale propria riservata all'erario derivante dagli immobili ad uso produttivo classificati nel gruppo catastale D</t>
  </si>
  <si>
    <t>Imposte dirette derivanti dalla definizione di pendenze e controversie tributarie</t>
  </si>
  <si>
    <t>Imposta sostitutiva sui redditi di cui all'art.44, comma 1, lettera g-quater del testo unico delle imposte sui redditi</t>
  </si>
  <si>
    <t>Imposta sostitutiva delle imposte sui redditi per la rideterminazione dei valori di acquisto di partecipazioni non negoziate nei mercati regolamentati</t>
  </si>
  <si>
    <t>Imposta sostitutiva delle imposte sui redditi per la rideterminazione dei valori di acquisto dei terreni edificabili</t>
  </si>
  <si>
    <t>Ritenute sui contributi degli enti pubblici sui premi, sulle vincite e sui capitali di assicurazioni sulla vita</t>
  </si>
  <si>
    <t>Imposta sostitutiva delle imposte sui redditi da applicare ai fondi pensione ed alle altre forme pensionistiche complementari ed individuali</t>
  </si>
  <si>
    <t>Versamento del contributo di solidarietà del 3%, sulla parte di reddito complessivo eccedente l'importo di 300.000 euro lordi annui, di cui al decreto legge n. 138 del 2011, articolo 2, comma 2</t>
  </si>
  <si>
    <t>Imposta sostitutiva sui redditi derivanti dalla rivalutazione dei fondi per il trattamento di fine rapporto e dai rendimenti attribuiti ai fondi di previdenza</t>
  </si>
  <si>
    <t>Quota del 35 per cento dell'imposta unica sui giuochi di abilità e sui concorsi pronostici</t>
  </si>
  <si>
    <t>Imposta sul valore delle attività finanziarie detenute all'estero dalle persone fisiche residenti nel territorio dello stato, prevista dal decreto legge n. 201 del 2011, articolo 19, comma 18</t>
  </si>
  <si>
    <t>Altre entrate Categoria I</t>
  </si>
  <si>
    <t>Imposta sul valore aggiunto</t>
  </si>
  <si>
    <t>Imposta di bollo</t>
  </si>
  <si>
    <t>Imposta di registro</t>
  </si>
  <si>
    <t>Imposta sulle assicurazioni</t>
  </si>
  <si>
    <t>Canoni di abbonamento alle radio audizioni circolari e alla televisione</t>
  </si>
  <si>
    <t>Tasse automobilistiche</t>
  </si>
  <si>
    <t>Imposta sulle successioni e donazioni</t>
  </si>
  <si>
    <t>Tasse e imposte ipotecarie</t>
  </si>
  <si>
    <t>Tasse sulle concessioni governative escluse quelle per la licenza di porto d'armi anche per uso di caccia</t>
  </si>
  <si>
    <t>Diritti catastali e di scritturato</t>
  </si>
  <si>
    <t>Imposta sulle transazioni finanziarie</t>
  </si>
  <si>
    <t>Imposta sostitutiva delle imposte di registro, di bollo, ipotecarie e catastali e delle tasse sulle concessioni governative</t>
  </si>
  <si>
    <t>Quota del 25 per cento dell'imposta unica sui giuochi di abilità e sui concorsi pronostici</t>
  </si>
  <si>
    <t>Imposta sugli intrattenimenti</t>
  </si>
  <si>
    <t>Tasse di pubblico insegnamento</t>
  </si>
  <si>
    <t>Entrate derivanti dalla definizione delle situazioni e pendenze in materia di imposte indirette</t>
  </si>
  <si>
    <t>Altre entrate Categoria II</t>
  </si>
  <si>
    <t>Accisa sui prodotti energetici, loro derivati e prodotti analoghi</t>
  </si>
  <si>
    <t>Accisa sull'energia elettrica</t>
  </si>
  <si>
    <t>Tasse e diritti marittimi</t>
  </si>
  <si>
    <t>Ritenuta del 6 per cento sulle vincite del gioco del lotto</t>
  </si>
  <si>
    <t>LIGESTRA S.R.L</t>
  </si>
  <si>
    <t>Contributi agli investimenti ad amministrazioni pubbliche</t>
  </si>
  <si>
    <t>INVITALIA ART.1 C.17 DL 91-17</t>
  </si>
  <si>
    <t>REGOLAMENTO UE LEGGE 28-12-2015, N. 208</t>
  </si>
  <si>
    <t>TITOLO III - RIMBORSO PASSIVITA' FINANZIARIE</t>
  </si>
  <si>
    <t>TOTALE  TITOLO III - RIMBORSO PASSIVITA' FINANZIARIE</t>
  </si>
  <si>
    <t xml:space="preserve">   Redditi da lavoro dipendente</t>
  </si>
  <si>
    <t xml:space="preserve">               Retribuzioni in natura</t>
  </si>
  <si>
    <t xml:space="preserve">               Contributi sociali effettivi a carico del datore di lavoro</t>
  </si>
  <si>
    <t xml:space="preserve">               Contributi sociali figurativi a carico del datore di lavoro</t>
  </si>
  <si>
    <t xml:space="preserve">   Consumi intermedi</t>
  </si>
  <si>
    <t xml:space="preserve">   Imposte pagate sulla produzione</t>
  </si>
  <si>
    <t xml:space="preserve">   Trasferimenti correnti ad amministrazioni pubbliche</t>
  </si>
  <si>
    <t xml:space="preserve">   Trasferimenti correnti a famiglie e istituzioni sociali private</t>
  </si>
  <si>
    <t xml:space="preserve">   Trasferimenti correnti a imprese</t>
  </si>
  <si>
    <t xml:space="preserve">   Trasferimenti correnti a estero</t>
  </si>
  <si>
    <t xml:space="preserve">               Restituzioni e rimborso di imposte</t>
  </si>
  <si>
    <t xml:space="preserve">   Altre uscite correnti</t>
  </si>
  <si>
    <t xml:space="preserve">   Investimenti fissi lordi e acquisti di terreni</t>
  </si>
  <si>
    <t xml:space="preserve">   Contributi agli investimenti ad amministrazioni pubbliche</t>
  </si>
  <si>
    <t xml:space="preserve">   Contributi agli investimenti ad imprese</t>
  </si>
  <si>
    <t xml:space="preserve">   Contributi agli investimenti a famiglie e istituzioni sociali private</t>
  </si>
  <si>
    <t xml:space="preserve">   Contributi agli investimenti a estero</t>
  </si>
  <si>
    <t xml:space="preserve">   Altri trasferimenti in conto capitale</t>
  </si>
  <si>
    <t>CONSAP SPA ART 1 C.348 L232-16</t>
  </si>
  <si>
    <t>SINDACI PA E CT STRAORD.ESIGEN</t>
  </si>
  <si>
    <t>MAE DGUE RIMBORSI COMMISS UE</t>
  </si>
  <si>
    <t>DT OP AEREI A6 C2 D. LVO 30-13</t>
  </si>
  <si>
    <t>DT IM FISSI A19 C2 D LVO 30-13</t>
  </si>
  <si>
    <t>FONDO EUROP INV PROGR INIZ PMI</t>
  </si>
  <si>
    <t>CONI</t>
  </si>
  <si>
    <t>SPORT E SALUTE SPA</t>
  </si>
  <si>
    <t>PROGRAMMI COMUNITARI UFFICI PERIFERICI MIBACT</t>
  </si>
  <si>
    <t xml:space="preserve">Contabilità speciali di T.U. </t>
  </si>
  <si>
    <t>INVITALIA GAR A3 C3 DM22-12-17</t>
  </si>
  <si>
    <t>INVITALIA EROGA3 C3 DM22-12-17</t>
  </si>
  <si>
    <t>PROGRAMMI COMUNITARI PREFETTURE</t>
  </si>
  <si>
    <t xml:space="preserve"> </t>
  </si>
  <si>
    <t>MEF-GARAN CARIGE DL1-19 A22-C3</t>
  </si>
  <si>
    <t>INPS FONDI GAR. APE L.232-2016 E TFS L. 26-2019</t>
  </si>
  <si>
    <t>Altre rettifiche</t>
  </si>
  <si>
    <t>RETE FERROVIARIA ITALIANA</t>
  </si>
  <si>
    <t>di cui: Disponibilità del tesoro per il servizio di tesoreria</t>
  </si>
  <si>
    <t>INVITALIA ART.5 C.6 DL 18-20</t>
  </si>
  <si>
    <t>MEF-DT DL 34-20 DEBITI DIVERSI</t>
  </si>
  <si>
    <t>ISMEA ART. 13 C. 11 DL 23-2020</t>
  </si>
  <si>
    <t>SACE GAR.ITALIA A1C14 DL23-20</t>
  </si>
  <si>
    <t>SACE GAR.GREEN A.64C.5 DL76-20</t>
  </si>
  <si>
    <t>FONDO GAR.PANEUR. A.36 DL34-20</t>
  </si>
  <si>
    <t>FONDAZIONE HUMAN TECHNOPOLE</t>
  </si>
  <si>
    <t>Operazioni pronti contro termine (raccolta)</t>
  </si>
  <si>
    <t>Operazioni pronti contro termine  (impieghi)</t>
  </si>
  <si>
    <t>Ministero dell'universita' e della ricerca</t>
  </si>
  <si>
    <t>SACE FONDO A.2 C.1B DL 23-20</t>
  </si>
  <si>
    <t>Ministero della cultura</t>
  </si>
  <si>
    <t>Ministero del turismo</t>
  </si>
  <si>
    <t>MIPAAF - FONDI ROTATIVI SVILUPPO</t>
  </si>
  <si>
    <t>IST.CRE.SPOR.A.14 C.1 DL 23-20</t>
  </si>
  <si>
    <t>Ordini di Pagare</t>
  </si>
  <si>
    <t>Ordini di Accreditamento</t>
  </si>
  <si>
    <t>Erario</t>
  </si>
  <si>
    <t>Tesoreria</t>
  </si>
  <si>
    <t>Esterno</t>
  </si>
  <si>
    <t>Spesa Secondaria del Funzionario Delegato</t>
  </si>
  <si>
    <t>CDP SPA-PATRIMONIO RILANCIO</t>
  </si>
  <si>
    <t>MEF-DT DL 34-20 DEBITI SSN</t>
  </si>
  <si>
    <t>MEF-NGEU-SC-PNRR-FPERD-L178-20</t>
  </si>
  <si>
    <t>FONDO SVILUPPO E COESIONE</t>
  </si>
  <si>
    <t>GESTIONE FINANZIARIA INTERVENTI PNRR</t>
  </si>
  <si>
    <t>REPO Operazioni pronti contro termine</t>
  </si>
  <si>
    <t>Conti di soggetti esterni alla P.A.(*)</t>
  </si>
  <si>
    <t xml:space="preserve">Conti correnti di enti della P. A.(*) </t>
  </si>
  <si>
    <t>Variazione conti di soggetti della Pubblica Amministrazione (*)</t>
  </si>
  <si>
    <t>Variazione conti di soggetti esterni all Pubblica Amministrazione (*)</t>
  </si>
  <si>
    <t>FONDI FESR</t>
  </si>
  <si>
    <t>ISMEA D.L. 50-22 ART.20</t>
  </si>
  <si>
    <t>COMMISSARI STRAORDINARI</t>
  </si>
  <si>
    <t>TITOLO II - SPESE IN CONTO CAPITALE</t>
  </si>
  <si>
    <t>TOTALE  TITOLO II - SPESE IN CONTO CAPITALE</t>
  </si>
  <si>
    <t>BEI - FONDO DI FONDI DL 152-21</t>
  </si>
  <si>
    <t>Taglio</t>
  </si>
  <si>
    <t>Monete da                         €  2,00</t>
  </si>
  <si>
    <t>Monete bimetalliche da  €   5,00</t>
  </si>
  <si>
    <t>Monete di rame da           €  5,00</t>
  </si>
  <si>
    <t>Monete di bronzo da        €  5,00</t>
  </si>
  <si>
    <t>Monete in cupronichel da € 5,00</t>
  </si>
  <si>
    <t>Monete d'argento da       €  5,00</t>
  </si>
  <si>
    <t xml:space="preserve">Monete d'argento da      € 10,00 </t>
  </si>
  <si>
    <t>Monete d'oro da              € 10,00</t>
  </si>
  <si>
    <t>Monete d'oro da              € 20,00</t>
  </si>
  <si>
    <t>Monete d'oro da              € 50,00</t>
  </si>
  <si>
    <t>MISE-VENT.CAPIT-DL 121-21 A.10</t>
  </si>
  <si>
    <t>AREXPO DL 73-22 A.23 CO.8-TER</t>
  </si>
  <si>
    <t>MEF F.OP.IND. DL50-22 A.26 C.7</t>
  </si>
  <si>
    <t>FORMEZ PA DL 36-22 ART.8 CO.1</t>
  </si>
  <si>
    <t>GIUBILEO 2025 L.234-21 A1 C442</t>
  </si>
  <si>
    <t>Accisa sul gas naturale per combustione</t>
  </si>
  <si>
    <t>Ministero delle imprese e del made in italy</t>
  </si>
  <si>
    <t>Ministero dell'istruzione e del merito</t>
  </si>
  <si>
    <t>Ministero dell'ambiente e della sicurezza energetica</t>
  </si>
  <si>
    <t>Ministero delle infrastrutture e dei trasporti</t>
  </si>
  <si>
    <t>Ministero dell'agricoltura, della sovranita' alimentare e delle foreste</t>
  </si>
  <si>
    <t xml:space="preserve">               Retribuzioni in denaro</t>
  </si>
  <si>
    <t xml:space="preserve">               Spese per acquisto di materie prime e beni di consumo</t>
  </si>
  <si>
    <t xml:space="preserve">               Spese per acquisto di servizi</t>
  </si>
  <si>
    <t xml:space="preserve">               Spese per godimento di beni di terzi</t>
  </si>
  <si>
    <t xml:space="preserve">               Spese per rimborsi di debiti pregressi</t>
  </si>
  <si>
    <t xml:space="preserve">               Irap</t>
  </si>
  <si>
    <t xml:space="preserve">               Contributi concessi in c/esercizio ad amministrazioni centrali</t>
  </si>
  <si>
    <t xml:space="preserve">                        Contributi concessi in c/esercizio a organi costituzionali, di rilievo costituzionale, presidenza del consiglio dei ministri, agenzie fiscali, autorita'</t>
  </si>
  <si>
    <t xml:space="preserve">                        Contributi concessi in c/esercizio a enti produttori di servizi economici e di regolazione dell'attivita' economica</t>
  </si>
  <si>
    <t xml:space="preserve">                        Contributi concessi in c/esercizio a enti produttori di servizi assistenziali, ricreativi e culturali</t>
  </si>
  <si>
    <t xml:space="preserve">                        Contributi concessi in c/esercizio a enti di ricerca</t>
  </si>
  <si>
    <t xml:space="preserve">               Contributi concessi in c/esercizio ad amministrazioni locali</t>
  </si>
  <si>
    <t xml:space="preserve">                        Contributi concessi in c/esercizio a regioni e province autonome</t>
  </si>
  <si>
    <t xml:space="preserve">                        Contributi concessi in c/esercizio a province, citta' metropolitane, comuni, unioni di comuni, consorzi tra enti locali</t>
  </si>
  <si>
    <t xml:space="preserve">                        Contributi concessi in c/esercizio a enti produttori di servizi sanitari</t>
  </si>
  <si>
    <t xml:space="preserve">                        Contributi concessi in c/esercizio a enti produttori di servizi economici e di regolazione dell'attivita' economica locali</t>
  </si>
  <si>
    <t xml:space="preserve">                        Contributi concessi in c/esercizio a enti produttori di servizi assistenziali, ricreativi e culturali locali</t>
  </si>
  <si>
    <t xml:space="preserve">               Contributi concessi in c/esercizio a enti di previdenza e assistenza</t>
  </si>
  <si>
    <t xml:space="preserve">               Contributi in denaro concessi a famiglie a titolo di prestazioni sociali</t>
  </si>
  <si>
    <t xml:space="preserve">               Contributi in natura concessi a famiglie a titolo di prestazioni sociali</t>
  </si>
  <si>
    <t xml:space="preserve">               Altri contributi concessi in c/esercizio a famiglie e isp</t>
  </si>
  <si>
    <t xml:space="preserve">               Contributi ai prodotti, alla produzione e in conto interessi concessi ad imprese</t>
  </si>
  <si>
    <t xml:space="preserve">               Altri contributi concessi in c/esercizio a imprese</t>
  </si>
  <si>
    <t xml:space="preserve">               Contributi concessi in c/esercizio alla ue (eslcuse risorse proprie), organismi internazionali e stati esteri</t>
  </si>
  <si>
    <t xml:space="preserve">   Risorse proprie ue</t>
  </si>
  <si>
    <t xml:space="preserve">               Contributi concessi all'unione europea a titolo di risorse proprie</t>
  </si>
  <si>
    <t xml:space="preserve">   Interessi passivi e altri oneri finanziari</t>
  </si>
  <si>
    <t xml:space="preserve">               Interessi su titoli</t>
  </si>
  <si>
    <t xml:space="preserve">               Altri interessi passivi</t>
  </si>
  <si>
    <t xml:space="preserve">   Rimborsi e poste correttive delle entrate</t>
  </si>
  <si>
    <t xml:space="preserve">               Poste correttive delle entrate da giochi e lotterie</t>
  </si>
  <si>
    <t xml:space="preserve">               Rimborsi di somme precedentemente versate</t>
  </si>
  <si>
    <t xml:space="preserve">               Altre poste correttive e compensative delle entrate</t>
  </si>
  <si>
    <t xml:space="preserve">               Altri oneri della gestione ordinaria</t>
  </si>
  <si>
    <t xml:space="preserve">               Altri trasferimenti di parte corrente</t>
  </si>
  <si>
    <t xml:space="preserve">   Fondi da ripartire di parte corrente</t>
  </si>
  <si>
    <t xml:space="preserve">               Fondi da ripartire di parte corrente</t>
  </si>
  <si>
    <t xml:space="preserve">               Investimenti in immobilizzazioni immateriali</t>
  </si>
  <si>
    <t xml:space="preserve">               Investimenti in immobilizzazioni materiali (esclusi terreni)</t>
  </si>
  <si>
    <t xml:space="preserve">               Contributi concessi in c/investimenti ad amministrazioni centrali</t>
  </si>
  <si>
    <t xml:space="preserve">                        Contributi concessi in c/investimenti a enti produttori di servizi economici e di regolazione dell'attivita' economica</t>
  </si>
  <si>
    <t xml:space="preserve">                        Contributi concessi in c/investimenti a enti produttori di servizi assistenziali, ricreativi e culturali</t>
  </si>
  <si>
    <t xml:space="preserve">                        Contributi concessi in c/investimenti a enti di ricerca</t>
  </si>
  <si>
    <t xml:space="preserve">               Contributi concessi in c/investimenti a amministrazioni locali</t>
  </si>
  <si>
    <t xml:space="preserve">                        Contributi concessi in c/investimenti a regioni e province autonome</t>
  </si>
  <si>
    <t xml:space="preserve">                        Contributi concessi in c/investimenti a province, citta' metropolitane, comuni, unioni di comuni, consorzi tra enti locali</t>
  </si>
  <si>
    <t xml:space="preserve">                        Contributi concessi in c/investimenti a enti produttori di servizi sanitari</t>
  </si>
  <si>
    <t xml:space="preserve">                        Contributi concessi in c/investimenti a enti produttori di servizi economici e di regolazione dell'attivita' economica locali</t>
  </si>
  <si>
    <t xml:space="preserve">                        Contributi concessi in c/investimenti a enti produttori di servizi assistenziali, ricreativi e culturali locali</t>
  </si>
  <si>
    <t xml:space="preserve">               Contributi concessi in c/investimenti a enti di previdenza e assistenza</t>
  </si>
  <si>
    <t xml:space="preserve">               Contributi concessi in c/investimenti alle imprese private</t>
  </si>
  <si>
    <t xml:space="preserve">               Contributi concessi in c/investimenti alle imprese pubbliche</t>
  </si>
  <si>
    <t xml:space="preserve">               Contributi concessi in c/investimenti alle famiglie</t>
  </si>
  <si>
    <t xml:space="preserve">               Contributi concessi in c/investimenti alle istituzioni sociali private</t>
  </si>
  <si>
    <t xml:space="preserve">               Contributi concessi in c/investimenti alla ue, ad organismi internazionali e stati esteri</t>
  </si>
  <si>
    <t xml:space="preserve">               Altri contributi concessi ad amministrazioni pubbliche</t>
  </si>
  <si>
    <t xml:space="preserve">               Contributi concessi ad imprese</t>
  </si>
  <si>
    <t xml:space="preserve">               Contributi concessi a famiglie e istituzioni sociali private</t>
  </si>
  <si>
    <t xml:space="preserve">               Altri trasferimenti di conto capitale</t>
  </si>
  <si>
    <t xml:space="preserve">   Fondi da ripartire in conto capitale</t>
  </si>
  <si>
    <t xml:space="preserve">               Fondi da ripartire in conto capitale</t>
  </si>
  <si>
    <t xml:space="preserve">               Concessione di prestiti o anticipazioni ad altre amministrazioni o ad altri soggetti</t>
  </si>
  <si>
    <t xml:space="preserve">               Acquisto azioni e altre partecipazioni</t>
  </si>
  <si>
    <t xml:space="preserve">               Rimborso titoli di stato</t>
  </si>
  <si>
    <t xml:space="preserve">               Rimborso mutui e altri finanziamenti</t>
  </si>
  <si>
    <t>Risorse proprie ue</t>
  </si>
  <si>
    <t>Interessi passivi e altri oneri finanziari</t>
  </si>
  <si>
    <t>Rimborsi e poste correttive delle entrate</t>
  </si>
  <si>
    <t>Fondi da ripartire di parte corrente</t>
  </si>
  <si>
    <t>Fondi da ripartire in conto capitale</t>
  </si>
  <si>
    <t>FOND.BIOTEC SI L.234-21A1C949</t>
  </si>
  <si>
    <t>P.A. BOLZANO -RIS.CEE-COF.NAZ.</t>
  </si>
  <si>
    <t>CATEGORIA 1 - IMPOSTE SUL PATRIMONIO E SUL REDDITO</t>
  </si>
  <si>
    <t>CATEGORIA 2 - TASSE ED IMPOSTE SUGLI AFFARI</t>
  </si>
  <si>
    <t>CATEGORIA 3 - IMPOSTE SULLA PRODUZIONE E SUI CONSUMI</t>
  </si>
  <si>
    <t>INPS REDD PEN CIT A 12 DL 4-19</t>
  </si>
  <si>
    <t>UFF.RESTITUZ.PRELIEVI AGRICOLI</t>
  </si>
  <si>
    <t>Monete monocromatiche da  €   5,00</t>
  </si>
  <si>
    <t>CASSA PREV MOTORIZZ CIVILE</t>
  </si>
  <si>
    <t>AGEN. ITAL.GIOVENTU' DL 13-23</t>
  </si>
  <si>
    <t>TRAS. CORR. A IMPRESE</t>
  </si>
  <si>
    <t>COMM. AD ACTA REGIONE CALABRIA DL 150-2020 ART. 3 C. 3-TER</t>
  </si>
  <si>
    <t>Categoria Economica</t>
  </si>
  <si>
    <t>(*) Le variazioni si riferiscono ai saldi dei conti riportati nelle tavole L e M rettificati come indicato nelle rispettive note.</t>
  </si>
  <si>
    <t>FONDO AGRI-CAT L.234-21 C517</t>
  </si>
  <si>
    <t xml:space="preserve">   Acquisizioni di attivita' finanziarie</t>
  </si>
  <si>
    <t xml:space="preserve">   Rimborso passivita' finanziarie</t>
  </si>
  <si>
    <t>Acquisizioni di attivita' finanziarie</t>
  </si>
  <si>
    <t>Rimborso passivita' finanziarie</t>
  </si>
  <si>
    <t>MASAF-FO.INN.AGR.L.197-22 C431</t>
  </si>
  <si>
    <t>INVITALIA ART8C5 DL144-22 MLPS</t>
  </si>
  <si>
    <t>MITE-F. IT CLIMA L.234-21 ART1</t>
  </si>
  <si>
    <t>Imposta sulle riserve matematiche dei rami vita delle società ed enti che esercitano attività assicurativa</t>
  </si>
  <si>
    <t>MEF-NGEU-SC-PNRR-PREST-L178-20</t>
  </si>
  <si>
    <t>CASSA SPEC.CONTO NUMISMATICO</t>
  </si>
  <si>
    <t>R. LAZIO - RIS. CEE - COF. NAZ</t>
  </si>
  <si>
    <t>R.A. FRI.V.G.-RIS.CEE-COF.NAZ.</t>
  </si>
  <si>
    <t>R.A.V.D'AOSTA-RIS.CEE-COF.NAZ.</t>
  </si>
  <si>
    <t>Versamenti delle somme dovute in base all'invito al contraddittorio in attuazione della procedura di collaborazione volontaria per l'emersione delle attività finanziarie e patrimoniali costituite o detenute fuori del territorio dello Stato</t>
  </si>
  <si>
    <t>FOND ENEA TB DL 73-22 A.23 C.8</t>
  </si>
  <si>
    <t>CONSAP L197-22 FONDO GAR SISMA</t>
  </si>
  <si>
    <t>R.A.SARDEGNA -RIS.CEE-COF.NAZ.</t>
  </si>
  <si>
    <t>P.A. TRENTO -RIS.CEE-COF.NAZ.</t>
  </si>
  <si>
    <t>MEF-ART. 81 D.LGS 174-16</t>
  </si>
  <si>
    <t>MLPS DPCM230-23L236-93 FIN NAZ</t>
  </si>
  <si>
    <t>MLPS DPCM230-23 L236-93 FIN EU</t>
  </si>
  <si>
    <t>BANCA AGEVOLARTI FONDI REGION</t>
  </si>
  <si>
    <t>Conti correnti e Contabilità speciali (*)</t>
  </si>
  <si>
    <t>FONDAZIONE AI4I - AUTOMOTIVE</t>
  </si>
  <si>
    <t>FONDO GAR.BANCHE A.165 DL34-20</t>
  </si>
  <si>
    <t>GEST.GOVERNATIVE FERRO LACUALI</t>
  </si>
  <si>
    <t>ISTITUTI SPECIALI BB.CC.</t>
  </si>
  <si>
    <t>SCUOLA SUPERIORE DELLA MAGISTRATURA</t>
  </si>
  <si>
    <t>POSTE - PAG.PENSIONI DI STATO</t>
  </si>
  <si>
    <t>POSTE - PAG.SPESE GIUSTIZIA</t>
  </si>
  <si>
    <t>POSTE - PAG.TITOLI P-C. TESORO</t>
  </si>
  <si>
    <t>DIPTES OPERAZ SU MERCATI FINAN</t>
  </si>
  <si>
    <t>DEPOSITI GOVERNATIVI CONTI ASSIMILABILI DM 26-06-2015</t>
  </si>
  <si>
    <t>ISTITUZIONI SCOLATICHE ART. 7 DL95-2012</t>
  </si>
  <si>
    <t>Agenzie fiscali</t>
  </si>
  <si>
    <t>AGENZIE FISCALI</t>
  </si>
  <si>
    <t>AGENZIA SERVIZI SANITARI REG.</t>
  </si>
  <si>
    <t>ENTE NAZIONALE PER IL MICROCREDITO</t>
  </si>
  <si>
    <t>AGENZIA PER LA CYBERSICUREZZA NAZIONALE</t>
  </si>
  <si>
    <t>ISPETTORATO NAZIONALE SICUREZZA NUCLEARE RADIOPROTEZIONE</t>
  </si>
  <si>
    <t>AGENZ. NAZION. SICUREZZA VOLO</t>
  </si>
  <si>
    <t>AMMINISTRAZIONI CENTRALI</t>
  </si>
  <si>
    <t>A. R. A. N.</t>
  </si>
  <si>
    <t>AG. NAZ. SICUREZZA FERROVIE E INF. STR. AUTOSTRAD.(ANSFISA)</t>
  </si>
  <si>
    <t>AGENZIA ITALIA DIGITALE</t>
  </si>
  <si>
    <t>ISPETTORATO NAZIONALE DEL LAVORO</t>
  </si>
  <si>
    <t>AGENZIA NAZIONALE POLITICHE ATTIVE DEL LAVORO</t>
  </si>
  <si>
    <t>AGENZIA NAZ. BENI SEQUEST. E CONFISC. ALLA CRIMIN. ORGANIZZ.</t>
  </si>
  <si>
    <t>REGISTRO AERON. ITALIANO</t>
  </si>
  <si>
    <t>E. N. I. T.</t>
  </si>
  <si>
    <t>AGENZIA ITALIANA PER LA COOPERAZIONE ALLO SVILUPPO</t>
  </si>
  <si>
    <t>AUTORITA GARANTE CONCORRENZA E MERCATO</t>
  </si>
  <si>
    <t>AUTORITA NAZIONALE ANTICORRUZIONE</t>
  </si>
  <si>
    <t>AUTORITA PER LE GARANZIE NELLE COMUNICAZIONI</t>
  </si>
  <si>
    <t>AGENZIA NAZIONALE DI VALUTAZIONE DEL SISTEMA UNIVERSITARIO</t>
  </si>
  <si>
    <t>AUTORITA GARANTE PER L'INFANZIA E L'ADOLESCENZA</t>
  </si>
  <si>
    <t>AUTORITA DI REGOLAZIONE DEI TRASPORTI</t>
  </si>
  <si>
    <t>AUTORITA PER L ENERGIA ELETTRICA IL GAS E IL SISTEMA IDRICO</t>
  </si>
  <si>
    <t>GARANTE PER LA PROTEZIONE DEI DATI PERSONALI</t>
  </si>
  <si>
    <t>ORGANISMI PAGATORI AGEA</t>
  </si>
  <si>
    <t>COMITATO ITALIANO PARALIMPICO</t>
  </si>
  <si>
    <t>LEGA ITALIANA LOTTA TUMORI</t>
  </si>
  <si>
    <t>ACCADEMIA DELLA CRUSCA</t>
  </si>
  <si>
    <t>SCUOLA ARCHEOLOGICA ITALIANA IN ATENE</t>
  </si>
  <si>
    <t>ENTE STRUMENTALE ALLA CROCE ROSSA ITALIANA</t>
  </si>
  <si>
    <t>ISTIT NAZ PROM SALUTE POP MIGR</t>
  </si>
  <si>
    <t>ISTITUTO NAZIONALE ANALISI POLITICHE PUBBLICHE</t>
  </si>
  <si>
    <t>BIBLIOTECA DOCUM.PEDAGOD.</t>
  </si>
  <si>
    <t>IST. SUP. PROTEZ. E RIC. AMB.</t>
  </si>
  <si>
    <t>ISTITUTI SPERIM. AGRARI</t>
  </si>
  <si>
    <t>CONS. AREA PROV. TRIESTE</t>
  </si>
  <si>
    <t>ISTITUTO NAZIONALE DI STATISTICA</t>
  </si>
  <si>
    <t>INVALSI</t>
  </si>
  <si>
    <t>OSSERV. GEOF. SPER. TRIESTE</t>
  </si>
  <si>
    <t>ISTITUTO NAZ. DI GEOFISICA</t>
  </si>
  <si>
    <t>ISTITUTO NAZIONALE DI RICERCA METROLOGICA</t>
  </si>
  <si>
    <t>ISTITUTO NAZ.FISICA NUCLEARE</t>
  </si>
  <si>
    <t>CONSIGLIO NAZ.RICERCHE</t>
  </si>
  <si>
    <t>E. N. E. A</t>
  </si>
  <si>
    <t>AGENZIA SPAZIALE ITALIANA</t>
  </si>
  <si>
    <t>MUSEO FISICA E. FERMI - ROMA</t>
  </si>
  <si>
    <t>INAF-AMM.CENTR.E OSSERV.ASTRON</t>
  </si>
  <si>
    <t>CONSIGLIO RICERCA AGRICOLTURA E ANALISI ECONOMIA AGRARIA</t>
  </si>
  <si>
    <t>ENTI E ISTITUZIONI DI RICERCA</t>
  </si>
  <si>
    <t>AZIENDE E CONS. SERV. PUBBLICI</t>
  </si>
  <si>
    <t>CONSORZI COMUNALI E PROV.LI</t>
  </si>
  <si>
    <t>CONSORZI INDUSTRIALIZZAZIONE</t>
  </si>
  <si>
    <t>CONS.CANALE MILANO-CREMONA-PO</t>
  </si>
  <si>
    <t>ENTE ACQUEDOTTI SICILIANI</t>
  </si>
  <si>
    <t>AERO CLUB D'ITALIA</t>
  </si>
  <si>
    <t>CLUB ALPINO ITALIANO</t>
  </si>
  <si>
    <t>ENTE CELLULOSA E CARTA</t>
  </si>
  <si>
    <t>LEGA NAVALE ITALIANA</t>
  </si>
  <si>
    <t>ACCADEMIA NAZIONALE LINCEI</t>
  </si>
  <si>
    <t>IST.ITAL.MEDIO-ESTR.ORIENTE</t>
  </si>
  <si>
    <t>ISTITUTO STORICO ITALIANO PER IL MEDIOEVO</t>
  </si>
  <si>
    <t>ENTE GEOPALEONTOLOGICO DI PIETRAROJA</t>
  </si>
  <si>
    <t>AGENZIA ITALIA METEO DPCM 30-06-2022</t>
  </si>
  <si>
    <t>Enti territoriali</t>
  </si>
  <si>
    <t>PROVINCE</t>
  </si>
  <si>
    <t>COMUNI CON POPOLAZIONE MAGGIORE 10.000 ABITANTI</t>
  </si>
  <si>
    <t>COMUNITA' MONTANE</t>
  </si>
  <si>
    <t>COMUNI CON POPOLAZ. INFERIORE-UGUALE 10.000 ABITANTI</t>
  </si>
  <si>
    <t>SERVIZI SOCIALI ENTI LOCALI</t>
  </si>
  <si>
    <t>ORGANI STRAORDINARI LIQUIDAZIONE ENTI LOCALI</t>
  </si>
  <si>
    <t>CITTA' METROPOLITANE</t>
  </si>
  <si>
    <t>REGIONE VALLE D AOSTA</t>
  </si>
  <si>
    <t>PROVINCIA AUTONOMA DI BOLZANO</t>
  </si>
  <si>
    <t>PROVINCIA AUTONOMA DI TRENTO</t>
  </si>
  <si>
    <t>REGIONE TRENTINO ALTO ADIGE</t>
  </si>
  <si>
    <t>REGIONE FRIULI VENEZIA GIULIA</t>
  </si>
  <si>
    <t>REGIONE SICILIANA</t>
  </si>
  <si>
    <t>REGIONE SARDEGNA</t>
  </si>
  <si>
    <t>REGIONI SANITA</t>
  </si>
  <si>
    <t>Enti del S.S.N.</t>
  </si>
  <si>
    <t>USL SPESE C-CAP.1984 E SUCC.</t>
  </si>
  <si>
    <t>POLICLINICI UNIVERSITARI</t>
  </si>
  <si>
    <t>COMPARTO SANITA' T.U. MISTA</t>
  </si>
  <si>
    <t>ISTITUTI ZOOPROFILATTICI SPERIMENTALI</t>
  </si>
  <si>
    <t>Università e centri universitari</t>
  </si>
  <si>
    <t>CONSORZI INTERUNIVERSITARI</t>
  </si>
  <si>
    <t>UNIVERSITA'</t>
  </si>
  <si>
    <t>ALTRI CENTRI SPESA UNIVERSIT</t>
  </si>
  <si>
    <t>ENTI REG.DIRITTO STUDIO UNIV</t>
  </si>
  <si>
    <t>Altre amministrazioni locali</t>
  </si>
  <si>
    <t>AUTORITA' PORTUALI</t>
  </si>
  <si>
    <t>PARCHI NAZIONALI</t>
  </si>
  <si>
    <t>AZIENDE TURISTICHE</t>
  </si>
  <si>
    <t>AZIENDE CURA E PROMOZ.TURIST.</t>
  </si>
  <si>
    <t>ENTI PARCHI REGIONALI</t>
  </si>
  <si>
    <t>CAMERE DI COMMERCIO 2015</t>
  </si>
  <si>
    <t>ENTI REG. SVILUPPO AGRICOLO</t>
  </si>
  <si>
    <t>AUTORITA' DI BACINO DISTRETTUALI</t>
  </si>
  <si>
    <t>ENTE AUT. DEL FLUMENDOSA</t>
  </si>
  <si>
    <t>ENTE VAL.FOND. AR.PG.SI.TR.</t>
  </si>
  <si>
    <t>al 31 dicembre 2024</t>
  </si>
  <si>
    <t>ISMEA L 189-24 ART 6 QUAT FCF</t>
  </si>
  <si>
    <t>Imposta sostitutiva dell'imposta sul reddito delle persone fisiche e delle relative addizionali, nonchè delle imposte di registro e di bollo sul contratto di locazione (cedolare secca)</t>
  </si>
  <si>
    <t>al  31 dicembre 2024</t>
  </si>
  <si>
    <t>Accisa e imposta erariale di consumo sulla birra</t>
  </si>
  <si>
    <t>Accisa e imposta erariale di consumo sugli spiriti</t>
  </si>
  <si>
    <t>Accisa e imposta erariale di consumo sui gas incondensabili delle raffinerie e delle fabbriche che comunque lavorano prodotti petroliferi resi liquidi con la compressione</t>
  </si>
  <si>
    <t>Imposta di consumo sugli oli lubrificanti e sui bitumi di petrolio</t>
  </si>
  <si>
    <t>Accisa sul carbone, lignite e coke di carbon fossile utilizzati per carburazione o combustione</t>
  </si>
  <si>
    <t>Proventi derivanti dalla vendita dei denaturanti, dei prodotti soggetti ad accisa e imposta erariale di consumo e dalla vendita dei contrassegni di Stato per recipienti contenenti prodotti alcoolici, nonchè per i surrogati di caffè e per le relative miscele</t>
  </si>
  <si>
    <t>Sovrimposte di confine (escluse le sovrimposte sugli oli minerali, loro derivati e prodotti analoghi, sui gas incondensabili di prodotti petroliferi e sui gas stessi resi liquidi con la compressione)</t>
  </si>
  <si>
    <t>Altre entrate Categoria III</t>
  </si>
  <si>
    <t>CATEGORIA 4 - ENTRATE TRIBUTARIE DA GESTIONE MONOPOLI</t>
  </si>
  <si>
    <t>Imposta sul consumo dei tabacchi</t>
  </si>
  <si>
    <t>Altre entrate Categoria IV</t>
  </si>
  <si>
    <t>CATEGORIA 5 - TASSE E IMPOSTE SU ATTIVITA' DI GIOCO</t>
  </si>
  <si>
    <t>Prelievo erariale dovuto ai sensi del decreto legge 30 settembre 2003, n. 269, sugli apparecchi e congegni di gioco, di cui all'art. 110, comma 6, del regio decreto n. 773 del 1931</t>
  </si>
  <si>
    <t>Proventi delle attività di giuoco</t>
  </si>
  <si>
    <t>Quota del 40 per cento dell'imposta unica sui giuochi di abilità e sui concorsi pronostici</t>
  </si>
  <si>
    <t>Diritto fisso erariale sui concorsi pronostici</t>
  </si>
  <si>
    <t>Altre entrate Categoria V</t>
  </si>
  <si>
    <t>TITOLO II - ENTRATE EXTRA-TRIBUTARIE</t>
  </si>
  <si>
    <t>CATEGORIA 6 - RISORSE PROPRIE DELL'UNIONE EUROPEA</t>
  </si>
  <si>
    <t>Dazi della Tariffa Doganale Comune (T.D.C.) ed altri diritti fissati dalle Istituzioni della Unione Europea</t>
  </si>
  <si>
    <t>Altre entrate Categoria VI</t>
  </si>
  <si>
    <t>CATEGORIA 7 - ENTRATE DA EROGAZIONE DI SERVIZI E VENDITA DI BENI NON PATRIMONIALI</t>
  </si>
  <si>
    <t>Diritti dovuti in relazione alle operazioni tecniche e tecnico-amministrative</t>
  </si>
  <si>
    <t>Entrate derivanti da attività e servizi di telecomunicazione ad uso privato, da servizi resi a vario titolo e da sanzioni pecuniarie per illeciti amministrativi, indennità e interessi di mora</t>
  </si>
  <si>
    <t>Versamento del contributo amministrativo dovuto per il rilascio del passaporto ordinario</t>
  </si>
  <si>
    <t>Altre entrate Categoria VII</t>
  </si>
  <si>
    <t>CATEGORIA 8 - ENTRATE DERIVANTI DALLA GESTIONE DEI BENI DELLO STATO</t>
  </si>
  <si>
    <t>Proventi relativi ai canoni di concessione per la gestione della rete telematica relativa agli apparecchi da divertimento ed intrattenimento ed ai giochi numerici a totalizzatore nazionale</t>
  </si>
  <si>
    <t>Versamento del canone annuo sui ricavi conseguiti dalle subconcessioni collegate all'utilizzo del sedime autostradale e dalle altre attività collaterali svolte dai concessionari autostradali</t>
  </si>
  <si>
    <t>Proventi dei beni demaniali esclusi quelli derivanti dai beni del Demanio idrico</t>
  </si>
  <si>
    <t>Somme corrispondenti all'incremento dell'aliquota di prodotto dovuto annualmente dal titolare unico o contitolare di ciascuna concessione per le produzioni di idrocarburi liquidi e gassosi estratti in mare</t>
  </si>
  <si>
    <t>Diritti erariali sui permessi di prospezione e di ricerca mineraria e sulle concessioni di esercizio di coltivazione di miniere e cave. canoni sui permessi di prospezione e di ricerca mineraria e sulle concessioni dell'esercizio di coltivazioni di miniere e cave. aliquote in valore del prodotto (royalties) da corrispondersi allo Stato dai concessionari di coltivazioni di idrocarburi liquidi e gassosi nella terraferma, nel mare territoriale e nella piattaforma continentale</t>
  </si>
  <si>
    <t>Redditi di beni immobili patrimoniali per affitti, concessioni e canoni vari, compresi quelli derivanti dall'utilizzazione di alloggi in fabbricati dello Stato situati all'estero. Interessi sul residuo prezzo capitale di beni venduti. Altri introiti relativi ai beni del patrimonio immobiliare</t>
  </si>
  <si>
    <t>Proventi delle miniere e delle sorgenti termali e minerali pertinenti allo Stato</t>
  </si>
  <si>
    <t>Entrate derivanti dalla regolarizzazione di occupazioni sul Demanio marittimo</t>
  </si>
  <si>
    <t>Altre entrate Categoria VIII</t>
  </si>
  <si>
    <t>CATEGORIA 9 - ENTRATE DI TIPO FINANZIARIO</t>
  </si>
  <si>
    <t>Partecipazione dello Stato agli utili di gestione dell'Istituto di emissione</t>
  </si>
  <si>
    <t>Dividendi dovuti dalle Società per Azioni derivate dalla trasformazione degli Enti Pubblici nonchè utili da versare da parte degli Enti Pubblici in base a disposizioni normative o statutarie</t>
  </si>
  <si>
    <t>Versamento da parte degli enti territoriali degli interessi dovuti sulle somme anticipate dallo stato, ai sensi del d.l. 35/2013 e del d.l. 66/2014</t>
  </si>
  <si>
    <t>Somme dovute dalla Banca d'Italia a titolo di eccedenza del rendimento di tutte le attività nei confronti del Tesoro e a titolo di remunerazione del saldo relativo al conto "Disponibilità del Tesoro per il Servizio di Tesoreria", nonché introiti relativi ad eventuali interventi sulla Gestione del Debito</t>
  </si>
  <si>
    <t>Interessi relativi alla riscossione delle Imposte Dirette</t>
  </si>
  <si>
    <t>Altre entrate Categoria IX</t>
  </si>
  <si>
    <t>CATEGORIA 10 - ENTRATE DERIVANTI DAL CONTROLLO E DALLA REPRESSIONE DI IRREGOLARITA' E ILLECITI</t>
  </si>
  <si>
    <t>Quota del 20 per cento delle sanzioni pecuniarie riscosse in materia di imposte dirette da destinare ai fondi di previdenza per il personale dell'ex Ministero delle Finanze ed al fondo di assistenza per i finanzieri per scopi istituzionali</t>
  </si>
  <si>
    <t>Oblazioni e condanne alle pene pecuniarie per contravvenzioni alle norme per la tutela delle strade e per la circolazione</t>
  </si>
  <si>
    <t>Multe, ammende e sanzioni amministrative inflitte dalle autorità giudiziarie ed amministrative con esclusione di quelle aventi natura tributaria</t>
  </si>
  <si>
    <t>Sanzioni relative alla riscossione delle Imposte Dirette</t>
  </si>
  <si>
    <t>Sanzioni relative alla riscossione delle Imposte Indirette</t>
  </si>
  <si>
    <t>Altre entrate Categoria X</t>
  </si>
  <si>
    <t>CATEGORIA 11 - ENTRATE DA CONTRIBUTI VERSATI ALLO STATO</t>
  </si>
  <si>
    <t>Versamento di somme da parte dei concessionari di gioco praticato mediante apparecchi di cui all'articolo 110, c. 6,  t.u. di cui al r. d. 18 giugno 1931, n. 773</t>
  </si>
  <si>
    <t>Somme da introitare per il finanziamento dell'Assistenza Sanitaria</t>
  </si>
  <si>
    <t>Versamenti relativi ai Comuni ed alle Province, effettuati in caso di incapienza - negli importi da erogare da parte del Bilancio dello Stato - delle somme da recuperare a carico degli stessi</t>
  </si>
  <si>
    <t>Contributo unificato di iscrizione a ruolo nei procedimenti giurisdizionali, con esclusione di quelli relativi al processo tributario</t>
  </si>
  <si>
    <t>Somme prelevate dai Conti Correnti di Tesoreria del Fondo di Rotazione per l'attuazione delle Politiche Comunitarie istituito presso il Ministero dell'Economia e delle Finanze</t>
  </si>
  <si>
    <t>Versamento da parte dell'Inps e dell'Inail dei fondi riscossi e già destinati per legge all'Onpi da ripartire tra le Regioni ai sensi dell'articolo 1 duodecies della legge 21 ottobre 1978, n.641</t>
  </si>
  <si>
    <t>Altre entrate Categoria XI</t>
  </si>
  <si>
    <t>CATEGORIA 12 - ENTRATE DA RECUPERI E RIMBORSI DI SPESE</t>
  </si>
  <si>
    <t>Rimborsi e concorsi diversi dovuti dagli Enti Territoriali</t>
  </si>
  <si>
    <t>Rimborso da parte delle Comunità Europee delle spese di riscossione delle risorse proprie</t>
  </si>
  <si>
    <t>Altre entrate Categoria XII</t>
  </si>
  <si>
    <t>CATEGORIA 13 - PARTITE CHE SI COMPENSANO NELLA SPESA</t>
  </si>
  <si>
    <t>Altre entrate Categoria XIII</t>
  </si>
  <si>
    <t>CATEGORIA 14 - ALTRE ENTRATE EXTRATRIBUTARIE</t>
  </si>
  <si>
    <t>Proventi del lotto</t>
  </si>
  <si>
    <t>Entrate derivanti da tributi speciali, riscossi per i servizi resi dal Ministero dell'Economia e delle Finanze</t>
  </si>
  <si>
    <t>Proventi derivanti dalla vendita dei biglietti delle lotterie nazionali ad estrazione istantanea</t>
  </si>
  <si>
    <t>Entrate eventuali e diverse del Ministero dell'Economia e delle Finanze già di pertinenza del Ministero del Tesoro, del Bilancio e della Programmazione Economica</t>
  </si>
  <si>
    <t>Proventi derivanti dal gioco del bingo</t>
  </si>
  <si>
    <t>Risorse del fondo unico giustizia</t>
  </si>
  <si>
    <t>Entrate eventuali diverse della Direzione Generale del Demanio</t>
  </si>
  <si>
    <t>Altre entrate Categoria XIV</t>
  </si>
  <si>
    <t>TITOLO III - ALIENAZIONE ED AMMORTAMENTO DI BENI PATRIMONIALI E RISCOSSIONE DI CREDITI</t>
  </si>
  <si>
    <t>CATEGORIA 15 - ENTRATE DA ALIENAZIONE DI BENI PATRIMONIALI DELLO STATO</t>
  </si>
  <si>
    <t>Introiti derivanti dalle dismissioni degli immobili in uso al ministero della difesa, inclusi quelli di carattere residenziale</t>
  </si>
  <si>
    <t>Entrate per prezzo capitale della vendita dei beni immobili dello Stato</t>
  </si>
  <si>
    <t>CATEGORIA 16 - ENTRATE DA RIMBORSO DI ANTICIPAZIONI E ALTRI CREDITI FINANZIARI DELLO STATO</t>
  </si>
  <si>
    <t>Versamento da parte degli enti territoriali della quota di capitale delle somme anticipate dallo stato, ai sensi del decreto-legge 35 del 2013 e del decreto legge 66 del 2014, da destinare al fondo ammortamento dei titoli di stato</t>
  </si>
  <si>
    <t>Altre entrate Categoria XVI</t>
  </si>
  <si>
    <t>TITOLO IV - ACCENSIONE DI PRESTITI</t>
  </si>
  <si>
    <t>CATEGORIA 17 - ENTRATE DA ACCENSIONE DI PRESTITI</t>
  </si>
  <si>
    <t>Ricavo netto delle emissioni di titoli del debito pubblico e dei prestiti interni ed internazionali</t>
  </si>
  <si>
    <t>Valore nominale delle monete metalliche</t>
  </si>
  <si>
    <t>S.A.C.E. SPA</t>
  </si>
  <si>
    <t xml:space="preserve">                        Contributi concessi in c/esercizio a altre amministrazioni locali</t>
  </si>
  <si>
    <t xml:space="preserve">               Imposte e tasse correnti a carico delle amm.ni centrali (esclusa irap)</t>
  </si>
  <si>
    <t xml:space="preserve">(*) Cfr. note alle tavole L , M e N. 
</t>
  </si>
  <si>
    <t>Sovrimposta di confine sui gas incondensabili di prodotti petroliferi e sui gas stessi resi liquidi con la compressione</t>
  </si>
  <si>
    <t>Versamento della quota interessi delle rate dei mutui erogati dalla Cassa Depositi e Prestiti trasferiti al Ministero dell'Economia e delle Finanze da destinare al pagamento degli interessi relativi ai Buoni fruttiferi postali</t>
  </si>
  <si>
    <t>Somme provenienti dalle riduzioni di spesa derivanti dall'adozione delle misure di cui all'articolo 8, comma 3, del decreto-legge 6 luglio 2012, n. 95, e successive modificazioni, versate dagli Enti e dagli Organismi anche costituiti in forma societaria, dotati di autonomia finanziaria</t>
  </si>
  <si>
    <t>Versamenti relativi al controvalore dei Titoli di Stato, ai proventi relativi alla vendita di Partecipazioni dello Stato, nonchè ad entrate straordinarie dello Stato nei limiti stabiliti dalla legge, da destinare al Fondo per l'Ammortamento dei Titoli di Stato</t>
  </si>
  <si>
    <t>Altre entrate Categoria XV</t>
  </si>
  <si>
    <t>Versamento della quota capitale delle rate dei mutui erogati dalla Cassa Depositi e Prestiti</t>
  </si>
  <si>
    <t>Altre entrate Categoria XVII</t>
  </si>
  <si>
    <t>Al 31 Dicembre 2024</t>
  </si>
  <si>
    <t>INPS-TFR ART.1 C.755 L.296-06</t>
  </si>
  <si>
    <t>REG CAMPANIA ART2 C48 L.244-07</t>
  </si>
  <si>
    <t>A far data dal 1° gennaio 2025 le contabilità speciali n. 1300 (AGEA-AIUTI E AMMASSI COMUNIT) e n. 3000 (DIP.TES-MOV.FONDI CON L'ESTERO), precedentemente considerate nei conti correnti della Tav. M, sono state collocate tra le altre contabilità speciali della Tav. N.</t>
  </si>
  <si>
    <t>CONTABILE PORTAFOGLIO PAGAM UIC</t>
  </si>
  <si>
    <t>OPCM PRESIDENZA CONSIGLIO MINISTRI</t>
  </si>
  <si>
    <t>ORGANISMO PAGATORE AGEA</t>
  </si>
  <si>
    <t>PON SICUREZZA MEZZOGIORNO</t>
  </si>
  <si>
    <t>URBAN ITALIA</t>
  </si>
  <si>
    <t>Risorse miste</t>
  </si>
  <si>
    <t>RETES - REGOLAMENTO TESORERIA TELEMATICA</t>
  </si>
  <si>
    <t>GESTIONE FONDO SCORTA</t>
  </si>
  <si>
    <t>RETES - REGOLAMENTO AGENZIE FISCALI</t>
  </si>
  <si>
    <t>RETES - REGOLAMENTO INPS</t>
  </si>
  <si>
    <t>REGIONE PIEMONTE</t>
  </si>
  <si>
    <t>REGIONE LOMBARDIA</t>
  </si>
  <si>
    <t>REGIONE VENETO</t>
  </si>
  <si>
    <t>REGIONE LIGURIA</t>
  </si>
  <si>
    <t>REGIONE EMILIA ROMAGNA</t>
  </si>
  <si>
    <t>REGIONE TOSCANA</t>
  </si>
  <si>
    <t>REGIONE UMBRIA</t>
  </si>
  <si>
    <t>REGIONE MARCHE</t>
  </si>
  <si>
    <t>REGIONE LAZIO</t>
  </si>
  <si>
    <t>REGIONE ABRUZZO</t>
  </si>
  <si>
    <t>REGIONE MOLISE</t>
  </si>
  <si>
    <t>REGIONE CAMPANIA</t>
  </si>
  <si>
    <t>REGIONE PUGLIA</t>
  </si>
  <si>
    <t>REGIONE BASILICATA</t>
  </si>
  <si>
    <t>REGIONE CALABRIA</t>
  </si>
  <si>
    <t>ENTI DEL S.S.N. - GEST.LIQUID</t>
  </si>
  <si>
    <t>dal 1 gennaio - al  31 maggio 2025</t>
  </si>
  <si>
    <t>Quota dei proventi derivanti dalle operazioni di dismissione di cui all'art.1, comma 1312 - legge n. 296/2006 da destinare ai sensi del comma 1314 del medesimo articolo, al rifinanziamento della legge n. 477 del 1998, per la ristrutturazione, il resturo e la manutenzione straordinaria degli immobili ubicati all'estero</t>
  </si>
  <si>
    <t>Somme prelevate dal C/C di Tesoreria infruttifero relativo al capitale dei BPF trasferiti, da destinare al rimborso del capitale</t>
  </si>
  <si>
    <t>(*) Il conto corrente denominato “MEF-NGEU-SC-PNRR-PREST-L178-20” ha natura promiscua poiché gestisce sia i prestiti provenienti dall’Unione Europea per l’attuazione del programma Next Generation EU-Italia che le risorse dal bilancio dello Stato del “Fondo di rotazione per l'attuazione del Next Generation EU-Italia” per le anticipazioni dei contributi provenienti dalla UE; solo la prima componente è riconducibile a soggetti esterni alla P.A. mentre la seconda componente è riconducibile a conti correnti di Enti della P.A. riportati nella tavola M. Al 31 maggio 2025 il saldo del suddetto conto corrente, pari a euro 63.899.428.940,71, comprende esclusivamente le risorse del bilancio dello Stato.</t>
  </si>
  <si>
    <t>FONDAZIONE CHIPS.IT L197-22</t>
  </si>
  <si>
    <t>ENTI LOCALI - ART.1 L.560-93</t>
  </si>
  <si>
    <t>al 31 maggio 2025</t>
  </si>
  <si>
    <t>al  31 maggio 2025</t>
  </si>
  <si>
    <t>Monete emesse al     31 maggio 2025</t>
  </si>
  <si>
    <t>Monete emesse al    31 maggio 2025</t>
  </si>
  <si>
    <t>Monete d'argento da       €  3,00</t>
  </si>
  <si>
    <t xml:space="preserve">Monete d'argento da      € 50,00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</si>
</sst>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2]\ * #,##0.00_-;\-[$€-2]\ * #,##0.00_-;_-[$€-2]\ * &quot;-&quot;??_-"/>
    <numFmt numFmtId="165" formatCode="_(* #,##0.00_);_(* \(#,##0.00\);_(* &quot;-&quot;??_);_(@_)"/>
    <numFmt numFmtId="166" formatCode="#,##0.00%"/>
    <numFmt numFmtId="167" formatCode="#,##0.00;\-;\ "/>
    <numFmt numFmtId="168" formatCode="#,##0.00;\-;0"/>
    <numFmt numFmtId="169" formatCode="#,##0.00;\-#,##0.00;\ "/>
    <numFmt numFmtId="170" formatCode="#,##0.00_ ;\-#,##0.00\ "/>
    <numFmt numFmtId="171" formatCode="#,##0.00;\-#,##0.00;0.00"/>
  </numFmts>
  <fonts count="49">
    <font>
      <sz val="10"/>
      <name val="Arial"/>
      <family val="2"/>
    </font>
    <font>
      <sz val="11"/>
      <color theme="1"/>
      <name val="Calibri"/>
      <family val="2"/>
      <scheme val="minor"/>
    </font>
    <font>
      <sz val="11"/>
      <color theme="1"/>
      <name val="Calibri"/>
      <family val="2"/>
      <scheme val="minor"/>
    </font>
    <font>
      <sz val="10"/>
      <name val="Arial"/>
      <family val="2"/>
    </font>
    <font>
      <b/>
      <i/>
      <sz val="10"/>
      <name val="Arial"/>
      <family val="2"/>
    </font>
    <font>
      <sz val="8"/>
      <name val="Times New Roman"/>
      <family val="1"/>
    </font>
    <font>
      <sz val="10"/>
      <name val="Times New Roman"/>
      <family val="1"/>
    </font>
    <font>
      <sz val="8"/>
      <name val="Frutiger LT 45 Light"/>
      <family val="2"/>
    </font>
    <font>
      <b/>
      <sz val="8"/>
      <name val="Frutiger LT 45 Light"/>
      <family val="2"/>
    </font>
    <font>
      <b/>
      <sz val="8"/>
      <color rgb="FFFFFFFF"/>
      <name val="Frutiger LT 45 Light"/>
      <family val="2"/>
    </font>
    <font>
      <sz val="11"/>
      <name val="Frutiger LT 45 Light"/>
      <family val="2"/>
    </font>
    <font>
      <i/>
      <sz val="8"/>
      <name val="Frutiger LT 45 Light"/>
      <family val="2"/>
    </font>
    <font>
      <b/>
      <sz val="8"/>
      <color rgb="FF000000"/>
      <name val="'Frutiger LT Com 45 Light'"/>
    </font>
    <font>
      <sz val="8"/>
      <color rgb="FF000000"/>
      <name val="Frutiger LT 45 Light"/>
      <family val="2"/>
    </font>
    <font>
      <b/>
      <sz val="9"/>
      <name val="Frutiger LT 45 Light"/>
      <family val="2"/>
    </font>
    <font>
      <sz val="8"/>
      <name val="Arial"/>
      <family val="2"/>
    </font>
    <font>
      <sz val="10"/>
      <name val="Arial"/>
      <family val="2"/>
    </font>
    <font>
      <sz val="9"/>
      <name val="Frutiger LT 45 Light"/>
      <family val="2"/>
    </font>
    <font>
      <sz val="10"/>
      <color rgb="FF000000"/>
      <name val="Arial"/>
      <family val="2"/>
    </font>
    <font>
      <sz val="6"/>
      <color rgb="FF000000"/>
      <name val="Arial"/>
      <family val="2"/>
    </font>
    <font>
      <b/>
      <i/>
      <sz val="8"/>
      <color rgb="FF000000"/>
      <name val="'Frutiger LT Com 45 Light'"/>
    </font>
    <font>
      <b/>
      <sz val="8"/>
      <color rgb="FFFFFFFF"/>
      <name val="'Frutiger LT Com 45 Light'"/>
    </font>
    <font>
      <sz val="8"/>
      <color rgb="FF000000"/>
      <name val="'Frutiger LT Com 45 Light'"/>
    </font>
    <font>
      <sz val="10"/>
      <color rgb="FF000000"/>
      <name val="Arial"/>
      <family val="2"/>
    </font>
    <font>
      <b/>
      <i/>
      <sz val="14"/>
      <color rgb="FF000000"/>
      <name val="'Frutiger LT Com 45 Light'"/>
    </font>
    <font>
      <b/>
      <sz val="10"/>
      <color rgb="FF333333"/>
      <name val="'Frutiger LT Com 45 Light'"/>
    </font>
    <font>
      <sz val="6"/>
      <color rgb="FF000000"/>
      <name val="Arial"/>
      <family val="2"/>
    </font>
    <font>
      <sz val="9"/>
      <color rgb="FF333333"/>
      <name val="Arial"/>
      <family val="2"/>
    </font>
    <font>
      <sz val="8"/>
      <color rgb="FF333333"/>
      <name val="'Frutiger LT Com 45 Light'"/>
    </font>
    <font>
      <b/>
      <sz val="8"/>
      <color rgb="FF333333"/>
      <name val="'Frutiger LT Com 45 Light'"/>
    </font>
    <font>
      <b/>
      <sz val="9"/>
      <color rgb="FF000000"/>
      <name val="'Frutiger LT Com 45 Light'"/>
    </font>
    <font>
      <i/>
      <sz val="8"/>
      <color rgb="FF333333"/>
      <name val="'Frutiger LT Com 45 Light'"/>
    </font>
    <font>
      <sz val="9"/>
      <color rgb="FF333333"/>
      <name val="Arial"/>
      <family val="2"/>
    </font>
    <font>
      <b/>
      <i/>
      <sz val="8"/>
      <color rgb="FF333333"/>
      <name val="'Frutiger LT Com 45 Light'"/>
    </font>
    <font>
      <b/>
      <sz val="9"/>
      <color indexed="8"/>
      <name val="Frutiger LT 45 Light"/>
      <family val="2"/>
    </font>
    <font>
      <b/>
      <sz val="9"/>
      <color theme="1"/>
      <name val="Frutiger LT 45 Light"/>
      <family val="2"/>
    </font>
    <font>
      <sz val="10"/>
      <name val="Arial"/>
      <family val="2"/>
    </font>
    <font>
      <sz val="10"/>
      <color rgb="FF000000"/>
      <name val="Arial"/>
      <family val="2"/>
    </font>
    <font>
      <b/>
      <sz val="8"/>
      <color rgb="FF000000"/>
      <name val="Frutiger LT 45 Light"/>
      <family val="2"/>
    </font>
    <font>
      <sz val="9"/>
      <color rgb="FF000000"/>
      <name val="Frutiger LT 45 Light"/>
      <family val="2"/>
    </font>
    <font>
      <i/>
      <sz val="10"/>
      <name val="Frutiger LT 45 Light"/>
      <family val="2"/>
    </font>
    <font>
      <i/>
      <sz val="10"/>
      <name val="Arial"/>
      <family val="2"/>
    </font>
    <font>
      <i/>
      <sz val="9"/>
      <color rgb="FF333333"/>
      <name val="Frutiger LT 45 Light"/>
      <family val="2"/>
    </font>
    <font>
      <b/>
      <sz val="8"/>
      <color rgb="FF000000"/>
      <name val="Arial"/>
      <family val="2"/>
    </font>
    <font>
      <b/>
      <sz val="9"/>
      <color rgb="FF000000"/>
      <name val="Arial"/>
      <family val="2"/>
    </font>
    <font>
      <sz val="8"/>
      <color rgb="FF333333"/>
      <name val="Arial"/>
      <family val="2"/>
    </font>
    <font>
      <b/>
      <sz val="8"/>
      <color rgb="FF333333"/>
      <name val="Arial"/>
      <family val="2"/>
    </font>
    <font>
      <b/>
      <sz val="8"/>
      <color rgb="FF000000"/>
      <name val="Arial"/>
    </font>
    <font>
      <sz val="9"/>
      <color rgb="FF333333"/>
      <name val="Arial"/>
    </font>
  </fonts>
  <fills count="13">
    <fill>
      <patternFill patternType="none"/>
    </fill>
    <fill>
      <patternFill patternType="gray125"/>
    </fill>
    <fill>
      <patternFill patternType="solid">
        <fgColor rgb="FFDBE5F1"/>
        <bgColor rgb="FFFFFFFF"/>
      </patternFill>
    </fill>
    <fill>
      <patternFill patternType="solid">
        <fgColor rgb="FF0B64A0"/>
        <bgColor indexed="64"/>
      </patternFill>
    </fill>
    <fill>
      <patternFill patternType="solid">
        <fgColor rgb="FFDBE5F1"/>
        <bgColor indexed="64"/>
      </patternFill>
    </fill>
    <fill>
      <patternFill patternType="solid">
        <fgColor indexed="9"/>
        <bgColor indexed="64"/>
      </patternFill>
    </fill>
    <fill>
      <patternFill patternType="solid">
        <fgColor rgb="FFD8D8D8"/>
        <bgColor indexed="64"/>
      </patternFill>
    </fill>
    <fill>
      <patternFill patternType="solid">
        <fgColor rgb="FFFFFFFF"/>
        <bgColor rgb="FFFFFFFF"/>
      </patternFill>
    </fill>
    <fill>
      <patternFill patternType="solid">
        <fgColor rgb="FF0B64A0"/>
        <bgColor rgb="FFFFFFFF"/>
      </patternFill>
    </fill>
    <fill>
      <patternFill patternType="solid">
        <fgColor rgb="FFD8D8D8"/>
        <bgColor rgb="FFFFFFFF"/>
      </patternFill>
    </fill>
    <fill>
      <patternFill patternType="solid">
        <fgColor rgb="FFFCFDFD"/>
        <bgColor rgb="FFFFFFFF"/>
      </patternFill>
    </fill>
    <fill>
      <patternFill patternType="solid">
        <fgColor indexed="9"/>
        <bgColor indexed="9"/>
      </patternFill>
    </fill>
    <fill>
      <patternFill patternType="solid">
        <fgColor rgb="FFF8FBFC"/>
        <bgColor rgb="FFFFFFFF"/>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EBEBEB"/>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28">
    <xf numFmtId="0" fontId="0" fillId="0" borderId="0"/>
    <xf numFmtId="43" fontId="3" fillId="0" borderId="0" applyFont="0" applyFill="0" applyBorder="0" applyAlignment="0" applyProtection="0"/>
    <xf numFmtId="164"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5"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16" fillId="0" borderId="0"/>
    <xf numFmtId="0" fontId="18" fillId="0" borderId="0"/>
    <xf numFmtId="0" fontId="23" fillId="0" borderId="0"/>
    <xf numFmtId="0" fontId="36" fillId="0" borderId="0"/>
    <xf numFmtId="0" fontId="37" fillId="0" borderId="0"/>
  </cellStyleXfs>
  <cellXfs count="271">
    <xf numFmtId="0" fontId="0" fillId="0" borderId="0" xfId="0"/>
    <xf numFmtId="43" fontId="0" fillId="0" borderId="0" xfId="1" applyFont="1"/>
    <xf numFmtId="0" fontId="10" fillId="0" borderId="0" xfId="0" applyFont="1"/>
    <xf numFmtId="43" fontId="12" fillId="2" borderId="6" xfId="20" applyFont="1" applyFill="1" applyBorder="1" applyAlignment="1">
      <alignment horizontal="left" vertical="center" wrapText="1" indent="1"/>
    </xf>
    <xf numFmtId="0" fontId="7" fillId="0" borderId="0" xfId="0" applyFont="1"/>
    <xf numFmtId="0" fontId="15" fillId="0" borderId="0" xfId="0" applyFont="1"/>
    <xf numFmtId="4" fontId="13" fillId="0" borderId="0" xfId="0" applyNumberFormat="1" applyFont="1" applyAlignment="1">
      <alignment horizontal="right" vertical="center" indent="1"/>
    </xf>
    <xf numFmtId="4" fontId="13" fillId="0" borderId="5" xfId="0" applyNumberFormat="1" applyFont="1" applyBorder="1" applyAlignment="1">
      <alignment horizontal="right" vertical="center" indent="1"/>
    </xf>
    <xf numFmtId="0" fontId="13" fillId="0" borderId="4" xfId="0" applyFont="1" applyBorder="1" applyAlignment="1">
      <alignment horizontal="left" vertical="center" indent="1"/>
    </xf>
    <xf numFmtId="0" fontId="7" fillId="0" borderId="0" xfId="0" applyFont="1" applyAlignment="1">
      <alignment horizontal="center" vertical="center" wrapText="1"/>
    </xf>
    <xf numFmtId="0" fontId="7" fillId="0" borderId="4" xfId="0" applyFont="1" applyBorder="1" applyAlignment="1">
      <alignment horizontal="left" vertical="center" indent="1"/>
    </xf>
    <xf numFmtId="4" fontId="7" fillId="0" borderId="0" xfId="0" applyNumberFormat="1" applyFont="1" applyAlignment="1">
      <alignment horizontal="right" vertical="center" indent="1"/>
    </xf>
    <xf numFmtId="4" fontId="7" fillId="0" borderId="5" xfId="0" applyNumberFormat="1" applyFont="1" applyBorder="1" applyAlignment="1">
      <alignment horizontal="right" vertical="center" indent="1"/>
    </xf>
    <xf numFmtId="0" fontId="8" fillId="0" borderId="0" xfId="0" applyFont="1"/>
    <xf numFmtId="43" fontId="12" fillId="2" borderId="1" xfId="20" applyFont="1" applyFill="1" applyBorder="1" applyAlignment="1">
      <alignment horizontal="left" vertical="center" wrapText="1" indent="1"/>
    </xf>
    <xf numFmtId="43" fontId="12" fillId="2" borderId="2" xfId="20" applyFont="1" applyFill="1" applyBorder="1" applyAlignment="1">
      <alignment horizontal="right" vertical="center" indent="1"/>
    </xf>
    <xf numFmtId="43" fontId="12" fillId="2" borderId="3" xfId="20" applyFont="1" applyFill="1" applyBorder="1" applyAlignment="1">
      <alignment horizontal="right" vertical="center" indent="1"/>
    </xf>
    <xf numFmtId="2" fontId="7" fillId="0" borderId="4" xfId="0" applyNumberFormat="1" applyFont="1" applyBorder="1" applyAlignment="1">
      <alignment horizontal="left" vertical="center" indent="1"/>
    </xf>
    <xf numFmtId="0" fontId="9" fillId="3" borderId="9" xfId="0" applyFont="1" applyFill="1" applyBorder="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0" borderId="7" xfId="0" applyFont="1" applyBorder="1" applyAlignment="1">
      <alignment horizontal="left" vertical="center" wrapText="1"/>
    </xf>
    <xf numFmtId="0" fontId="6" fillId="0" borderId="8" xfId="0" applyFont="1" applyBorder="1" applyAlignment="1">
      <alignment horizontal="right" vertical="center" wrapText="1" indent="1"/>
    </xf>
    <xf numFmtId="0" fontId="7" fillId="0" borderId="8" xfId="0" applyFont="1" applyBorder="1" applyAlignment="1">
      <alignment horizontal="right" vertical="center" wrapText="1" indent="1"/>
    </xf>
    <xf numFmtId="0" fontId="6" fillId="0" borderId="9" xfId="0" applyFont="1" applyBorder="1" applyAlignment="1">
      <alignment horizontal="right" vertical="center" wrapText="1" indent="1"/>
    </xf>
    <xf numFmtId="0" fontId="7" fillId="0" borderId="4" xfId="0" applyFont="1" applyBorder="1" applyAlignment="1">
      <alignment horizontal="left" vertical="center" wrapText="1"/>
    </xf>
    <xf numFmtId="4" fontId="7" fillId="0" borderId="0" xfId="0" applyNumberFormat="1" applyFont="1" applyAlignment="1">
      <alignment horizontal="right" vertical="center" wrapText="1" indent="1"/>
    </xf>
    <xf numFmtId="4" fontId="7" fillId="0" borderId="5" xfId="0" applyNumberFormat="1" applyFont="1" applyBorder="1" applyAlignment="1">
      <alignment horizontal="right" vertical="center" wrapText="1" indent="1"/>
    </xf>
    <xf numFmtId="0" fontId="8" fillId="0" borderId="4" xfId="0" applyFont="1" applyBorder="1" applyAlignment="1">
      <alignment horizontal="left" vertical="center" wrapText="1"/>
    </xf>
    <xf numFmtId="0" fontId="6" fillId="0" borderId="0" xfId="0" applyFont="1" applyAlignment="1">
      <alignment horizontal="right" vertical="center" wrapText="1" indent="1"/>
    </xf>
    <xf numFmtId="0" fontId="7" fillId="0" borderId="0" xfId="0" applyFont="1" applyAlignment="1">
      <alignment horizontal="right" vertical="center" wrapText="1" indent="1"/>
    </xf>
    <xf numFmtId="0" fontId="7" fillId="0" borderId="5" xfId="0" applyFont="1" applyBorder="1" applyAlignment="1">
      <alignment horizontal="right" vertical="center" wrapText="1" indent="1"/>
    </xf>
    <xf numFmtId="0" fontId="8" fillId="4" borderId="10" xfId="0" applyFont="1" applyFill="1" applyBorder="1" applyAlignment="1">
      <alignment horizontal="left" vertical="center" wrapText="1"/>
    </xf>
    <xf numFmtId="4" fontId="8" fillId="4" borderId="11" xfId="0" applyNumberFormat="1" applyFont="1" applyFill="1" applyBorder="1" applyAlignment="1">
      <alignment horizontal="right" vertical="center" wrapText="1" indent="1"/>
    </xf>
    <xf numFmtId="4" fontId="8" fillId="4" borderId="12" xfId="0" applyNumberFormat="1" applyFont="1" applyFill="1" applyBorder="1" applyAlignment="1">
      <alignment horizontal="right" vertical="center" wrapText="1" indent="1"/>
    </xf>
    <xf numFmtId="0" fontId="9" fillId="3" borderId="2" xfId="0" applyFont="1" applyFill="1" applyBorder="1" applyAlignment="1">
      <alignment horizontal="center" vertical="center" wrapText="1"/>
    </xf>
    <xf numFmtId="0" fontId="6" fillId="0" borderId="5" xfId="0" applyFont="1" applyBorder="1" applyAlignment="1">
      <alignment horizontal="right" vertical="center" wrapText="1" indent="1"/>
    </xf>
    <xf numFmtId="0" fontId="11" fillId="0" borderId="4" xfId="0" applyFont="1" applyBorder="1" applyAlignment="1">
      <alignment horizontal="left" vertical="center" wrapText="1"/>
    </xf>
    <xf numFmtId="0" fontId="11" fillId="0" borderId="0" xfId="0" applyFont="1" applyAlignment="1">
      <alignment horizontal="right" vertical="center" wrapText="1" indent="1"/>
    </xf>
    <xf numFmtId="0" fontId="11" fillId="0" borderId="5" xfId="0" applyFont="1" applyBorder="1" applyAlignment="1">
      <alignment horizontal="right" vertical="center" wrapText="1" indent="1"/>
    </xf>
    <xf numFmtId="0" fontId="11" fillId="0" borderId="4" xfId="0" applyFont="1" applyBorder="1" applyAlignment="1">
      <alignment horizontal="left" vertical="center" wrapText="1" indent="1"/>
    </xf>
    <xf numFmtId="4" fontId="11" fillId="0" borderId="0" xfId="0" applyNumberFormat="1" applyFont="1" applyAlignment="1">
      <alignment horizontal="right" vertical="center" wrapText="1" indent="1"/>
    </xf>
    <xf numFmtId="4" fontId="11" fillId="0" borderId="5" xfId="0" applyNumberFormat="1" applyFont="1" applyBorder="1" applyAlignment="1">
      <alignment horizontal="right" vertical="center" wrapText="1" indent="1"/>
    </xf>
    <xf numFmtId="43" fontId="11" fillId="0" borderId="0" xfId="1" applyFont="1" applyBorder="1" applyAlignment="1">
      <alignment horizontal="right" vertical="center" wrapText="1" indent="1"/>
    </xf>
    <xf numFmtId="0" fontId="7" fillId="0" borderId="4" xfId="0" applyFont="1" applyBorder="1" applyAlignment="1">
      <alignment horizontal="left" vertical="center" wrapText="1" indent="1"/>
    </xf>
    <xf numFmtId="0" fontId="8" fillId="0" borderId="4" xfId="0" applyFont="1" applyBorder="1" applyAlignment="1">
      <alignment horizontal="left" vertical="center" wrapText="1" indent="1"/>
    </xf>
    <xf numFmtId="0" fontId="11" fillId="0" borderId="7" xfId="0" applyFont="1" applyBorder="1" applyAlignment="1">
      <alignment horizontal="left" vertical="center" wrapText="1" indent="1"/>
    </xf>
    <xf numFmtId="0" fontId="0" fillId="0" borderId="8" xfId="0" applyBorder="1"/>
    <xf numFmtId="0" fontId="0" fillId="0" borderId="9" xfId="0" applyBorder="1"/>
    <xf numFmtId="0" fontId="7" fillId="0" borderId="10" xfId="0" applyFont="1" applyBorder="1" applyAlignment="1">
      <alignment horizontal="left" vertical="center" wrapText="1" indent="1"/>
    </xf>
    <xf numFmtId="4" fontId="7" fillId="0" borderId="11" xfId="0" applyNumberFormat="1" applyFont="1" applyBorder="1" applyAlignment="1">
      <alignment horizontal="right" vertical="center" wrapText="1" indent="1"/>
    </xf>
    <xf numFmtId="4" fontId="7" fillId="0" borderId="12" xfId="0" applyNumberFormat="1" applyFont="1" applyBorder="1" applyAlignment="1">
      <alignment horizontal="right" vertical="center" wrapText="1" indent="1"/>
    </xf>
    <xf numFmtId="0" fontId="8" fillId="4" borderId="1" xfId="0" applyFont="1" applyFill="1" applyBorder="1" applyAlignment="1">
      <alignment horizontal="left" vertical="center" wrapText="1" indent="1"/>
    </xf>
    <xf numFmtId="4" fontId="8" fillId="4" borderId="2" xfId="0" applyNumberFormat="1" applyFont="1" applyFill="1" applyBorder="1" applyAlignment="1">
      <alignment horizontal="right" vertical="center" wrapText="1" indent="1"/>
    </xf>
    <xf numFmtId="4" fontId="8" fillId="4" borderId="3" xfId="0" applyNumberFormat="1" applyFont="1" applyFill="1" applyBorder="1" applyAlignment="1">
      <alignment horizontal="right" vertical="center" wrapText="1" indent="1"/>
    </xf>
    <xf numFmtId="0" fontId="11" fillId="0" borderId="10" xfId="0" applyFont="1" applyBorder="1" applyAlignment="1">
      <alignment horizontal="left" vertical="center" wrapText="1" indent="1"/>
    </xf>
    <xf numFmtId="4" fontId="11" fillId="0" borderId="11" xfId="0" applyNumberFormat="1" applyFont="1" applyBorder="1" applyAlignment="1">
      <alignment horizontal="right" vertical="center" wrapText="1" indent="1"/>
    </xf>
    <xf numFmtId="4" fontId="17" fillId="5" borderId="0" xfId="0" applyNumberFormat="1" applyFont="1" applyFill="1" applyAlignment="1">
      <alignment horizontal="right"/>
    </xf>
    <xf numFmtId="4" fontId="0" fillId="0" borderId="0" xfId="0" applyNumberFormat="1"/>
    <xf numFmtId="0" fontId="8" fillId="6" borderId="1" xfId="0" applyFont="1" applyFill="1" applyBorder="1" applyAlignment="1">
      <alignment horizontal="left" vertical="center" wrapText="1" indent="1"/>
    </xf>
    <xf numFmtId="4" fontId="8" fillId="6" borderId="2" xfId="0" applyNumberFormat="1" applyFont="1" applyFill="1" applyBorder="1" applyAlignment="1">
      <alignment horizontal="right" vertical="center" wrapText="1" indent="1"/>
    </xf>
    <xf numFmtId="4" fontId="8" fillId="6" borderId="3" xfId="0" applyNumberFormat="1" applyFont="1" applyFill="1" applyBorder="1" applyAlignment="1">
      <alignment horizontal="right" vertical="center" wrapText="1" indent="1"/>
    </xf>
    <xf numFmtId="0" fontId="8" fillId="6" borderId="10" xfId="0" applyFont="1" applyFill="1" applyBorder="1" applyAlignment="1">
      <alignment horizontal="left" vertical="center" wrapText="1" indent="1"/>
    </xf>
    <xf numFmtId="4" fontId="8" fillId="6" borderId="11" xfId="0" applyNumberFormat="1" applyFont="1" applyFill="1" applyBorder="1" applyAlignment="1">
      <alignment horizontal="right" vertical="center" wrapText="1" indent="1"/>
    </xf>
    <xf numFmtId="4" fontId="8" fillId="6" borderId="12" xfId="0" applyNumberFormat="1" applyFont="1" applyFill="1" applyBorder="1" applyAlignment="1">
      <alignment horizontal="right" vertical="center" wrapText="1" indent="1"/>
    </xf>
    <xf numFmtId="0" fontId="8" fillId="6" borderId="1" xfId="0" applyFont="1" applyFill="1" applyBorder="1" applyAlignment="1">
      <alignment horizontal="left" vertical="center" wrapText="1"/>
    </xf>
    <xf numFmtId="4" fontId="11" fillId="0" borderId="12" xfId="0" applyNumberFormat="1" applyFont="1" applyBorder="1" applyAlignment="1">
      <alignment horizontal="right" vertical="center" wrapText="1" indent="1"/>
    </xf>
    <xf numFmtId="0" fontId="19" fillId="7" borderId="0" xfId="24" applyFont="1" applyFill="1" applyAlignment="1">
      <alignment horizontal="left"/>
    </xf>
    <xf numFmtId="0" fontId="18" fillId="0" borderId="0" xfId="24"/>
    <xf numFmtId="0" fontId="19" fillId="7" borderId="0" xfId="25" applyFont="1" applyFill="1" applyAlignment="1">
      <alignment horizontal="left"/>
    </xf>
    <xf numFmtId="0" fontId="23" fillId="0" borderId="0" xfId="25"/>
    <xf numFmtId="0" fontId="26" fillId="7" borderId="0" xfId="0" applyFont="1" applyFill="1" applyAlignment="1">
      <alignment horizontal="left"/>
    </xf>
    <xf numFmtId="49" fontId="22" fillId="7" borderId="16" xfId="0" applyNumberFormat="1" applyFont="1" applyFill="1" applyBorder="1" applyAlignment="1">
      <alignment horizontal="left" vertical="center"/>
    </xf>
    <xf numFmtId="167" fontId="22" fillId="7" borderId="0" xfId="0" applyNumberFormat="1" applyFont="1" applyFill="1" applyAlignment="1">
      <alignment horizontal="right" vertical="center"/>
    </xf>
    <xf numFmtId="49" fontId="12" fillId="2" borderId="13" xfId="0" applyNumberFormat="1" applyFont="1" applyFill="1" applyBorder="1" applyAlignment="1">
      <alignment horizontal="left" vertical="center"/>
    </xf>
    <xf numFmtId="167" fontId="12" fillId="2" borderId="18" xfId="0" applyNumberFormat="1" applyFont="1" applyFill="1" applyBorder="1" applyAlignment="1">
      <alignment horizontal="right" vertical="center"/>
    </xf>
    <xf numFmtId="167" fontId="12" fillId="2" borderId="19" xfId="0" applyNumberFormat="1" applyFont="1" applyFill="1" applyBorder="1" applyAlignment="1">
      <alignment horizontal="right" vertical="center"/>
    </xf>
    <xf numFmtId="0" fontId="27" fillId="7" borderId="0" xfId="24" applyFont="1" applyFill="1" applyAlignment="1">
      <alignment horizontal="left"/>
    </xf>
    <xf numFmtId="49" fontId="30" fillId="7" borderId="0" xfId="24" applyNumberFormat="1" applyFont="1" applyFill="1" applyAlignment="1">
      <alignment horizontal="center" vertical="center"/>
    </xf>
    <xf numFmtId="0" fontId="32" fillId="7" borderId="0" xfId="25" applyFont="1" applyFill="1" applyAlignment="1">
      <alignment horizontal="left"/>
    </xf>
    <xf numFmtId="0" fontId="14" fillId="0" borderId="0" xfId="0" applyFont="1" applyAlignment="1">
      <alignment horizontal="left" vertical="center"/>
    </xf>
    <xf numFmtId="0" fontId="3" fillId="0" borderId="0" xfId="17"/>
    <xf numFmtId="0" fontId="34" fillId="11" borderId="0" xfId="0" applyFont="1" applyFill="1" applyAlignment="1">
      <alignment horizontal="left" vertical="center"/>
    </xf>
    <xf numFmtId="0" fontId="14" fillId="0" borderId="0" xfId="0" applyFont="1" applyAlignment="1">
      <alignment horizontal="right" vertical="center"/>
    </xf>
    <xf numFmtId="0" fontId="32" fillId="7" borderId="0" xfId="0" applyFont="1" applyFill="1" applyAlignment="1">
      <alignment horizontal="left"/>
    </xf>
    <xf numFmtId="0" fontId="35" fillId="0" borderId="0" xfId="21" applyFont="1" applyAlignment="1">
      <alignment vertical="center"/>
    </xf>
    <xf numFmtId="0" fontId="35" fillId="0" borderId="0" xfId="21" applyFont="1" applyAlignment="1">
      <alignment horizontal="right" vertical="center"/>
    </xf>
    <xf numFmtId="0" fontId="32" fillId="7" borderId="0" xfId="24" applyFont="1" applyFill="1" applyAlignment="1">
      <alignment horizontal="left"/>
    </xf>
    <xf numFmtId="49" fontId="31" fillId="7" borderId="0" xfId="24" applyNumberFormat="1" applyFont="1" applyFill="1" applyAlignment="1">
      <alignment horizontal="right" vertical="center"/>
    </xf>
    <xf numFmtId="0" fontId="14" fillId="0" borderId="0" xfId="0" applyFont="1" applyAlignment="1">
      <alignment horizontal="left" vertical="top"/>
    </xf>
    <xf numFmtId="49" fontId="31" fillId="7" borderId="0" xfId="24" applyNumberFormat="1" applyFont="1" applyFill="1" applyAlignment="1">
      <alignment horizontal="right" vertical="top"/>
    </xf>
    <xf numFmtId="0" fontId="15" fillId="0" borderId="0" xfId="17" applyFont="1"/>
    <xf numFmtId="0" fontId="14" fillId="0" borderId="0" xfId="17" applyFont="1" applyAlignment="1">
      <alignment vertical="center"/>
    </xf>
    <xf numFmtId="0" fontId="14" fillId="0" borderId="0" xfId="0" applyFont="1" applyAlignment="1">
      <alignment vertical="center"/>
    </xf>
    <xf numFmtId="0" fontId="7" fillId="0" borderId="0" xfId="17" applyFont="1"/>
    <xf numFmtId="49" fontId="28" fillId="7" borderId="16" xfId="0" applyNumberFormat="1" applyFont="1" applyFill="1" applyBorder="1" applyAlignment="1">
      <alignment horizontal="left" vertical="center" wrapText="1"/>
    </xf>
    <xf numFmtId="39" fontId="28" fillId="10" borderId="0" xfId="0" applyNumberFormat="1" applyFont="1" applyFill="1" applyAlignment="1">
      <alignment horizontal="right" vertical="center"/>
    </xf>
    <xf numFmtId="39" fontId="28" fillId="10" borderId="17" xfId="0" applyNumberFormat="1" applyFont="1" applyFill="1" applyBorder="1" applyAlignment="1">
      <alignment horizontal="right" vertical="center"/>
    </xf>
    <xf numFmtId="39" fontId="29" fillId="2" borderId="2" xfId="0" applyNumberFormat="1" applyFont="1" applyFill="1" applyBorder="1" applyAlignment="1">
      <alignment horizontal="right" vertical="center"/>
    </xf>
    <xf numFmtId="49" fontId="33" fillId="7" borderId="0" xfId="24" applyNumberFormat="1" applyFont="1" applyFill="1" applyAlignment="1">
      <alignment vertical="top"/>
    </xf>
    <xf numFmtId="43" fontId="0" fillId="0" borderId="0" xfId="0" applyNumberFormat="1"/>
    <xf numFmtId="0" fontId="3" fillId="0" borderId="0" xfId="17" applyAlignment="1">
      <alignment horizontal="right"/>
    </xf>
    <xf numFmtId="39" fontId="29" fillId="9" borderId="2" xfId="0" applyNumberFormat="1" applyFont="1" applyFill="1" applyBorder="1" applyAlignment="1">
      <alignment horizontal="right" vertical="center"/>
    </xf>
    <xf numFmtId="49" fontId="22" fillId="7" borderId="16" xfId="0" applyNumberFormat="1" applyFont="1" applyFill="1" applyBorder="1" applyAlignment="1">
      <alignment horizontal="left" vertical="center" wrapText="1"/>
    </xf>
    <xf numFmtId="168" fontId="12" fillId="7" borderId="17" xfId="0" applyNumberFormat="1" applyFont="1" applyFill="1" applyBorder="1" applyAlignment="1">
      <alignment horizontal="right" vertical="center"/>
    </xf>
    <xf numFmtId="167" fontId="12" fillId="9" borderId="18" xfId="0" applyNumberFormat="1" applyFont="1" applyFill="1" applyBorder="1" applyAlignment="1">
      <alignment horizontal="right" vertical="center"/>
    </xf>
    <xf numFmtId="167" fontId="12" fillId="9" borderId="19" xfId="0" applyNumberFormat="1" applyFont="1" applyFill="1" applyBorder="1" applyAlignment="1">
      <alignment horizontal="right" vertical="center"/>
    </xf>
    <xf numFmtId="167" fontId="22" fillId="7" borderId="17" xfId="0" applyNumberFormat="1" applyFont="1" applyFill="1" applyBorder="1" applyAlignment="1">
      <alignment horizontal="right" vertical="center"/>
    </xf>
    <xf numFmtId="167" fontId="28" fillId="7" borderId="0" xfId="0" applyNumberFormat="1" applyFont="1" applyFill="1" applyAlignment="1">
      <alignment horizontal="right" vertical="center"/>
    </xf>
    <xf numFmtId="167" fontId="28" fillId="7" borderId="17" xfId="0" applyNumberFormat="1" applyFont="1" applyFill="1" applyBorder="1" applyAlignment="1">
      <alignment horizontal="right" vertical="center"/>
    </xf>
    <xf numFmtId="49" fontId="21" fillId="8" borderId="18" xfId="0" applyNumberFormat="1" applyFont="1" applyFill="1" applyBorder="1" applyAlignment="1">
      <alignment horizontal="center" vertical="center"/>
    </xf>
    <xf numFmtId="49" fontId="21" fillId="8" borderId="19" xfId="0" applyNumberFormat="1" applyFont="1" applyFill="1" applyBorder="1" applyAlignment="1">
      <alignment horizontal="center" vertical="center"/>
    </xf>
    <xf numFmtId="49" fontId="12" fillId="9" borderId="13" xfId="0" applyNumberFormat="1" applyFont="1" applyFill="1" applyBorder="1" applyAlignment="1">
      <alignment horizontal="left" vertical="center"/>
    </xf>
    <xf numFmtId="49" fontId="28" fillId="7" borderId="16" xfId="0" applyNumberFormat="1" applyFont="1" applyFill="1" applyBorder="1" applyAlignment="1">
      <alignment horizontal="left" vertical="center"/>
    </xf>
    <xf numFmtId="49" fontId="29" fillId="2" borderId="21" xfId="0" applyNumberFormat="1" applyFont="1" applyFill="1" applyBorder="1" applyAlignment="1">
      <alignment horizontal="left" vertical="center"/>
    </xf>
    <xf numFmtId="0" fontId="14" fillId="0" borderId="0" xfId="0" applyFont="1"/>
    <xf numFmtId="4" fontId="38" fillId="4" borderId="2" xfId="0" applyNumberFormat="1" applyFont="1" applyFill="1" applyBorder="1" applyAlignment="1">
      <alignment horizontal="right" vertical="center" indent="1"/>
    </xf>
    <xf numFmtId="0" fontId="39" fillId="7" borderId="0" xfId="0" applyFont="1" applyFill="1" applyAlignment="1">
      <alignment horizontal="left"/>
    </xf>
    <xf numFmtId="170" fontId="23" fillId="0" borderId="0" xfId="25" applyNumberFormat="1"/>
    <xf numFmtId="0" fontId="14" fillId="0" borderId="0" xfId="0" applyFont="1" applyAlignment="1">
      <alignment horizontal="center" vertical="center"/>
    </xf>
    <xf numFmtId="0" fontId="0" fillId="0" borderId="0" xfId="0" applyAlignment="1">
      <alignment horizontal="center"/>
    </xf>
    <xf numFmtId="4" fontId="38" fillId="4" borderId="3" xfId="0" applyNumberFormat="1" applyFont="1" applyFill="1" applyBorder="1" applyAlignment="1">
      <alignment horizontal="right" vertical="center" indent="1"/>
    </xf>
    <xf numFmtId="43" fontId="7" fillId="0" borderId="0" xfId="0" applyNumberFormat="1" applyFont="1"/>
    <xf numFmtId="49" fontId="21" fillId="8" borderId="14"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8" xfId="0" applyFont="1" applyFill="1" applyBorder="1" applyAlignment="1">
      <alignment horizontal="center" vertical="center"/>
    </xf>
    <xf numFmtId="49" fontId="21" fillId="8" borderId="13" xfId="0" applyNumberFormat="1" applyFont="1" applyFill="1" applyBorder="1" applyAlignment="1">
      <alignment horizontal="center" vertical="center"/>
    </xf>
    <xf numFmtId="49" fontId="21" fillId="8" borderId="18" xfId="0" applyNumberFormat="1" applyFont="1" applyFill="1" applyBorder="1" applyAlignment="1">
      <alignment horizontal="center" vertical="center" wrapText="1"/>
    </xf>
    <xf numFmtId="49" fontId="21" fillId="8" borderId="19" xfId="0" applyNumberFormat="1" applyFont="1" applyFill="1" applyBorder="1" applyAlignment="1">
      <alignment horizontal="center" vertical="center" wrapText="1"/>
    </xf>
    <xf numFmtId="49" fontId="21" fillId="8" borderId="13" xfId="0" applyNumberFormat="1" applyFont="1" applyFill="1" applyBorder="1" applyAlignment="1">
      <alignment horizontal="center" vertical="center" wrapText="1"/>
    </xf>
    <xf numFmtId="0" fontId="9" fillId="3" borderId="7" xfId="0" applyFont="1" applyFill="1" applyBorder="1" applyAlignment="1">
      <alignment horizontal="center" vertical="center"/>
    </xf>
    <xf numFmtId="0" fontId="7" fillId="0" borderId="4" xfId="0" applyFont="1" applyBorder="1" applyAlignment="1">
      <alignment vertical="center"/>
    </xf>
    <xf numFmtId="4" fontId="7" fillId="0" borderId="0" xfId="0" applyNumberFormat="1" applyFont="1" applyAlignment="1">
      <alignment horizontal="right" vertical="center" wrapText="1"/>
    </xf>
    <xf numFmtId="4" fontId="7" fillId="0" borderId="5" xfId="0" applyNumberFormat="1" applyFont="1" applyBorder="1" applyAlignment="1">
      <alignment horizontal="right" vertical="center"/>
    </xf>
    <xf numFmtId="4" fontId="7" fillId="0" borderId="0" xfId="0" applyNumberFormat="1" applyFont="1" applyAlignment="1">
      <alignment horizontal="right" vertical="center"/>
    </xf>
    <xf numFmtId="43" fontId="12" fillId="2" borderId="3" xfId="20" applyFont="1" applyFill="1" applyBorder="1" applyAlignment="1">
      <alignment vertical="center"/>
    </xf>
    <xf numFmtId="43" fontId="7" fillId="0" borderId="0" xfId="1" applyFont="1" applyAlignment="1">
      <alignment horizontal="right" vertical="center" wrapText="1" indent="1"/>
    </xf>
    <xf numFmtId="49" fontId="28" fillId="7" borderId="22" xfId="0" applyNumberFormat="1" applyFont="1" applyFill="1" applyBorder="1" applyAlignment="1">
      <alignment horizontal="left" vertical="center" wrapText="1"/>
    </xf>
    <xf numFmtId="39" fontId="28" fillId="10" borderId="14" xfId="0" applyNumberFormat="1" applyFont="1" applyFill="1" applyBorder="1" applyAlignment="1">
      <alignment horizontal="right" vertical="center"/>
    </xf>
    <xf numFmtId="39" fontId="28" fillId="10" borderId="15" xfId="0" applyNumberFormat="1" applyFont="1" applyFill="1" applyBorder="1" applyAlignment="1">
      <alignment horizontal="right" vertical="center"/>
    </xf>
    <xf numFmtId="4" fontId="12" fillId="2" borderId="2" xfId="0" applyNumberFormat="1" applyFont="1" applyFill="1" applyBorder="1" applyAlignment="1">
      <alignment horizontal="right" vertical="center"/>
    </xf>
    <xf numFmtId="4" fontId="12" fillId="9" borderId="2" xfId="0" applyNumberFormat="1" applyFont="1" applyFill="1" applyBorder="1" applyAlignment="1">
      <alignment horizontal="right" vertical="center"/>
    </xf>
    <xf numFmtId="4" fontId="22" fillId="7" borderId="0" xfId="0" applyNumberFormat="1" applyFont="1" applyFill="1" applyAlignment="1">
      <alignment horizontal="right" vertical="center"/>
    </xf>
    <xf numFmtId="39" fontId="28" fillId="12" borderId="0" xfId="0" applyNumberFormat="1" applyFont="1" applyFill="1" applyAlignment="1">
      <alignment horizontal="right" vertical="center"/>
    </xf>
    <xf numFmtId="39" fontId="28" fillId="12" borderId="17" xfId="0" applyNumberFormat="1" applyFont="1" applyFill="1" applyBorder="1" applyAlignment="1">
      <alignment horizontal="right" vertical="center"/>
    </xf>
    <xf numFmtId="4" fontId="8" fillId="0" borderId="5" xfId="0" applyNumberFormat="1" applyFont="1" applyBorder="1" applyAlignment="1">
      <alignment horizontal="right" vertical="center" wrapText="1" indent="1"/>
    </xf>
    <xf numFmtId="0" fontId="8" fillId="4" borderId="1" xfId="0" applyFont="1" applyFill="1" applyBorder="1" applyAlignment="1">
      <alignment horizontal="left" vertical="center" wrapText="1"/>
    </xf>
    <xf numFmtId="0" fontId="7" fillId="0" borderId="8" xfId="0" applyFont="1" applyBorder="1" applyAlignment="1">
      <alignment horizontal="left" vertical="center" wrapText="1"/>
    </xf>
    <xf numFmtId="49" fontId="28" fillId="7" borderId="4" xfId="0" applyNumberFormat="1" applyFont="1" applyFill="1" applyBorder="1" applyAlignment="1">
      <alignment horizontal="left" vertical="center" wrapText="1"/>
    </xf>
    <xf numFmtId="39" fontId="28" fillId="10" borderId="5" xfId="0" applyNumberFormat="1" applyFont="1" applyFill="1" applyBorder="1" applyAlignment="1">
      <alignment horizontal="right" vertical="center"/>
    </xf>
    <xf numFmtId="49" fontId="21" fillId="8" borderId="2" xfId="0" applyNumberFormat="1" applyFont="1" applyFill="1" applyBorder="1" applyAlignment="1">
      <alignment horizontal="center" vertical="center" wrapText="1"/>
    </xf>
    <xf numFmtId="171" fontId="12" fillId="2" borderId="2" xfId="0" applyNumberFormat="1" applyFont="1" applyFill="1" applyBorder="1" applyAlignment="1">
      <alignment horizontal="right" vertical="center"/>
    </xf>
    <xf numFmtId="167" fontId="12" fillId="2" borderId="2" xfId="0" applyNumberFormat="1" applyFont="1" applyFill="1" applyBorder="1" applyAlignment="1">
      <alignment horizontal="right" vertical="center"/>
    </xf>
    <xf numFmtId="49" fontId="21" fillId="8" borderId="2" xfId="0" applyNumberFormat="1" applyFont="1" applyFill="1" applyBorder="1" applyAlignment="1">
      <alignment horizontal="center" vertical="center"/>
    </xf>
    <xf numFmtId="0" fontId="21" fillId="8" borderId="1" xfId="0" applyFont="1" applyFill="1" applyBorder="1" applyAlignment="1">
      <alignment horizontal="center"/>
    </xf>
    <xf numFmtId="49" fontId="21" fillId="8" borderId="3" xfId="0" applyNumberFormat="1" applyFont="1" applyFill="1" applyBorder="1" applyAlignment="1">
      <alignment horizontal="center" vertical="center"/>
    </xf>
    <xf numFmtId="49" fontId="29" fillId="2" borderId="1" xfId="0" applyNumberFormat="1" applyFont="1" applyFill="1" applyBorder="1" applyAlignment="1">
      <alignment horizontal="left" vertical="center" wrapText="1"/>
    </xf>
    <xf numFmtId="39" fontId="29" fillId="2" borderId="3" xfId="0" applyNumberFormat="1" applyFont="1" applyFill="1" applyBorder="1" applyAlignment="1">
      <alignment horizontal="right" vertical="center"/>
    </xf>
    <xf numFmtId="49" fontId="28" fillId="7" borderId="7" xfId="0" applyNumberFormat="1" applyFont="1" applyFill="1" applyBorder="1" applyAlignment="1">
      <alignment horizontal="left" vertical="center" wrapText="1"/>
    </xf>
    <xf numFmtId="49" fontId="28" fillId="7" borderId="10" xfId="0" applyNumberFormat="1" applyFont="1" applyFill="1" applyBorder="1" applyAlignment="1">
      <alignment horizontal="left" vertical="center" wrapText="1"/>
    </xf>
    <xf numFmtId="39" fontId="28" fillId="10" borderId="11" xfId="0" applyNumberFormat="1" applyFont="1" applyFill="1" applyBorder="1" applyAlignment="1">
      <alignment horizontal="right" vertical="center"/>
    </xf>
    <xf numFmtId="39" fontId="28" fillId="10" borderId="12" xfId="0" applyNumberFormat="1" applyFont="1" applyFill="1" applyBorder="1" applyAlignment="1">
      <alignment horizontal="right" vertical="center"/>
    </xf>
    <xf numFmtId="39" fontId="28" fillId="7" borderId="0" xfId="0" applyNumberFormat="1" applyFont="1" applyFill="1" applyAlignment="1">
      <alignment horizontal="right" vertical="center"/>
    </xf>
    <xf numFmtId="39" fontId="29" fillId="2" borderId="2" xfId="0" applyNumberFormat="1" applyFont="1" applyFill="1" applyBorder="1" applyAlignment="1">
      <alignment horizontal="right" vertical="center" wrapText="1"/>
    </xf>
    <xf numFmtId="39" fontId="29" fillId="2" borderId="3" xfId="0" applyNumberFormat="1" applyFont="1" applyFill="1" applyBorder="1" applyAlignment="1">
      <alignment horizontal="right" vertical="center" wrapText="1"/>
    </xf>
    <xf numFmtId="49" fontId="29" fillId="9" borderId="1" xfId="0" applyNumberFormat="1" applyFont="1" applyFill="1" applyBorder="1" applyAlignment="1">
      <alignment horizontal="left" vertical="center" wrapText="1"/>
    </xf>
    <xf numFmtId="39" fontId="29" fillId="9" borderId="3" xfId="0" applyNumberFormat="1" applyFont="1" applyFill="1" applyBorder="1" applyAlignment="1">
      <alignment horizontal="right" vertical="center"/>
    </xf>
    <xf numFmtId="3" fontId="11" fillId="0" borderId="5" xfId="0" applyNumberFormat="1" applyFont="1" applyBorder="1" applyAlignment="1">
      <alignment horizontal="right" vertical="center" wrapText="1" indent="1"/>
    </xf>
    <xf numFmtId="49" fontId="21" fillId="8" borderId="1" xfId="0" applyNumberFormat="1" applyFont="1" applyFill="1" applyBorder="1" applyAlignment="1">
      <alignment horizontal="center" vertical="center" wrapText="1"/>
    </xf>
    <xf numFmtId="49" fontId="21" fillId="8" borderId="3" xfId="0" applyNumberFormat="1"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4" fontId="12" fillId="2" borderId="3" xfId="0" applyNumberFormat="1" applyFont="1" applyFill="1" applyBorder="1" applyAlignment="1">
      <alignment horizontal="right" vertical="center"/>
    </xf>
    <xf numFmtId="49" fontId="12" fillId="9" borderId="1" xfId="0" applyNumberFormat="1" applyFont="1" applyFill="1" applyBorder="1" applyAlignment="1">
      <alignment horizontal="left" vertical="center" wrapText="1"/>
    </xf>
    <xf numFmtId="4" fontId="12" fillId="9" borderId="3" xfId="0" applyNumberFormat="1" applyFont="1" applyFill="1" applyBorder="1" applyAlignment="1">
      <alignment horizontal="right" vertical="center"/>
    </xf>
    <xf numFmtId="49" fontId="22" fillId="7" borderId="4" xfId="0" applyNumberFormat="1" applyFont="1" applyFill="1" applyBorder="1" applyAlignment="1">
      <alignment horizontal="left" vertical="center" wrapText="1"/>
    </xf>
    <xf numFmtId="4" fontId="22" fillId="7" borderId="5" xfId="0" applyNumberFormat="1" applyFont="1" applyFill="1" applyBorder="1" applyAlignment="1">
      <alignment horizontal="right" vertical="center"/>
    </xf>
    <xf numFmtId="0" fontId="22" fillId="7" borderId="4" xfId="0" applyFont="1" applyFill="1" applyBorder="1" applyAlignment="1">
      <alignment horizontal="left" vertical="center" wrapText="1"/>
    </xf>
    <xf numFmtId="171" fontId="12" fillId="2" borderId="3" xfId="0" applyNumberFormat="1" applyFont="1" applyFill="1" applyBorder="1" applyAlignment="1">
      <alignment horizontal="right" vertical="center"/>
    </xf>
    <xf numFmtId="49" fontId="12" fillId="2" borderId="1" xfId="0" applyNumberFormat="1" applyFont="1" applyFill="1" applyBorder="1" applyAlignment="1">
      <alignment horizontal="left" vertical="center"/>
    </xf>
    <xf numFmtId="167" fontId="12" fillId="2" borderId="3" xfId="0" applyNumberFormat="1" applyFont="1" applyFill="1" applyBorder="1" applyAlignment="1">
      <alignment horizontal="right" vertical="center"/>
    </xf>
    <xf numFmtId="49" fontId="22" fillId="7" borderId="10" xfId="0" applyNumberFormat="1" applyFont="1" applyFill="1" applyBorder="1" applyAlignment="1">
      <alignment horizontal="left" vertical="center" wrapText="1"/>
    </xf>
    <xf numFmtId="4" fontId="22" fillId="7" borderId="11" xfId="0" applyNumberFormat="1" applyFont="1" applyFill="1" applyBorder="1" applyAlignment="1">
      <alignment horizontal="right" vertical="center"/>
    </xf>
    <xf numFmtId="4" fontId="22" fillId="7" borderId="12" xfId="0" applyNumberFormat="1" applyFont="1" applyFill="1" applyBorder="1" applyAlignment="1">
      <alignment horizontal="right" vertical="center"/>
    </xf>
    <xf numFmtId="39" fontId="28" fillId="12" borderId="14" xfId="0" applyNumberFormat="1" applyFont="1" applyFill="1" applyBorder="1" applyAlignment="1">
      <alignment horizontal="right" vertical="center"/>
    </xf>
    <xf numFmtId="39" fontId="28" fillId="12" borderId="15" xfId="0" applyNumberFormat="1" applyFont="1" applyFill="1" applyBorder="1" applyAlignment="1">
      <alignment horizontal="right" vertical="center"/>
    </xf>
    <xf numFmtId="0" fontId="44" fillId="8" borderId="1" xfId="0" applyFont="1" applyFill="1" applyBorder="1" applyAlignment="1">
      <alignment horizontal="left" wrapText="1"/>
    </xf>
    <xf numFmtId="49" fontId="29" fillId="2" borderId="1" xfId="0" applyNumberFormat="1" applyFont="1" applyFill="1" applyBorder="1" applyAlignment="1">
      <alignment horizontal="left" vertical="center"/>
    </xf>
    <xf numFmtId="49" fontId="45" fillId="7" borderId="16" xfId="0" applyNumberFormat="1" applyFont="1" applyFill="1" applyBorder="1" applyAlignment="1">
      <alignment horizontal="left" vertical="center"/>
    </xf>
    <xf numFmtId="169" fontId="45" fillId="7" borderId="0" xfId="0" applyNumberFormat="1" applyFont="1" applyFill="1" applyAlignment="1">
      <alignment horizontal="right" vertical="center"/>
    </xf>
    <xf numFmtId="169" fontId="46" fillId="7" borderId="17" xfId="0" applyNumberFormat="1" applyFont="1" applyFill="1" applyBorder="1" applyAlignment="1">
      <alignment horizontal="right" vertical="center"/>
    </xf>
    <xf numFmtId="169" fontId="46" fillId="2" borderId="18" xfId="0" applyNumberFormat="1" applyFont="1" applyFill="1" applyBorder="1" applyAlignment="1">
      <alignment horizontal="right" vertical="center"/>
    </xf>
    <xf numFmtId="169" fontId="46" fillId="2" borderId="19" xfId="0" applyNumberFormat="1" applyFont="1" applyFill="1" applyBorder="1" applyAlignment="1">
      <alignment horizontal="right" vertical="center"/>
    </xf>
    <xf numFmtId="49" fontId="22" fillId="7" borderId="7" xfId="0" applyNumberFormat="1" applyFont="1" applyFill="1" applyBorder="1" applyAlignment="1">
      <alignment horizontal="left" vertical="center" wrapText="1"/>
    </xf>
    <xf numFmtId="4" fontId="22" fillId="7" borderId="8" xfId="0" applyNumberFormat="1" applyFont="1" applyFill="1" applyBorder="1" applyAlignment="1">
      <alignment horizontal="right" vertical="center"/>
    </xf>
    <xf numFmtId="4" fontId="22" fillId="7" borderId="9" xfId="0" applyNumberFormat="1" applyFont="1" applyFill="1" applyBorder="1" applyAlignment="1">
      <alignment horizontal="right" vertical="center"/>
    </xf>
    <xf numFmtId="49" fontId="12" fillId="9" borderId="7" xfId="0" applyNumberFormat="1" applyFont="1" applyFill="1" applyBorder="1" applyAlignment="1">
      <alignment horizontal="left" vertical="center" wrapText="1"/>
    </xf>
    <xf numFmtId="4" fontId="12" fillId="9" borderId="8" xfId="0" applyNumberFormat="1" applyFont="1" applyFill="1" applyBorder="1" applyAlignment="1">
      <alignment horizontal="right" vertical="center"/>
    </xf>
    <xf numFmtId="4" fontId="12" fillId="9" borderId="9" xfId="0" applyNumberFormat="1" applyFont="1" applyFill="1" applyBorder="1" applyAlignment="1">
      <alignment horizontal="right" vertical="center"/>
    </xf>
    <xf numFmtId="49" fontId="22" fillId="7" borderId="1" xfId="0" applyNumberFormat="1" applyFont="1" applyFill="1" applyBorder="1" applyAlignment="1">
      <alignment horizontal="left" vertical="center" wrapText="1"/>
    </xf>
    <xf numFmtId="4" fontId="22" fillId="7" borderId="2" xfId="0" applyNumberFormat="1" applyFont="1" applyFill="1" applyBorder="1" applyAlignment="1">
      <alignment horizontal="right" vertical="center"/>
    </xf>
    <xf numFmtId="4" fontId="22" fillId="7" borderId="3" xfId="0" applyNumberFormat="1" applyFont="1" applyFill="1" applyBorder="1" applyAlignment="1">
      <alignment horizontal="right" vertical="center"/>
    </xf>
    <xf numFmtId="49" fontId="47" fillId="2" borderId="1" xfId="0" applyNumberFormat="1" applyFont="1" applyFill="1" applyBorder="1" applyAlignment="1">
      <alignment horizontal="left" vertical="center" wrapText="1"/>
    </xf>
    <xf numFmtId="49" fontId="22" fillId="7" borderId="22" xfId="0" applyNumberFormat="1" applyFont="1" applyFill="1" applyBorder="1" applyAlignment="1">
      <alignment horizontal="left" vertical="center" wrapText="1"/>
    </xf>
    <xf numFmtId="39" fontId="28" fillId="7" borderId="8" xfId="0" applyNumberFormat="1" applyFont="1" applyFill="1" applyBorder="1" applyAlignment="1">
      <alignment horizontal="right" vertical="center"/>
    </xf>
    <xf numFmtId="39" fontId="28" fillId="7" borderId="9" xfId="0" applyNumberFormat="1" applyFont="1" applyFill="1" applyBorder="1" applyAlignment="1">
      <alignment horizontal="right" vertical="center"/>
    </xf>
    <xf numFmtId="39" fontId="28" fillId="7" borderId="5" xfId="0" applyNumberFormat="1" applyFont="1" applyFill="1" applyBorder="1" applyAlignment="1">
      <alignment horizontal="right" vertical="center"/>
    </xf>
    <xf numFmtId="39" fontId="28" fillId="7" borderId="11" xfId="0" applyNumberFormat="1" applyFont="1" applyFill="1" applyBorder="1" applyAlignment="1">
      <alignment horizontal="right" vertical="center"/>
    </xf>
    <xf numFmtId="39" fontId="28" fillId="7" borderId="12" xfId="0" applyNumberFormat="1" applyFont="1" applyFill="1" applyBorder="1" applyAlignment="1">
      <alignment horizontal="right" vertical="center"/>
    </xf>
    <xf numFmtId="49" fontId="21" fillId="8" borderId="11" xfId="0" applyNumberFormat="1" applyFont="1" applyFill="1" applyBorder="1" applyAlignment="1">
      <alignment horizontal="center" vertical="center"/>
    </xf>
    <xf numFmtId="49" fontId="21" fillId="8" borderId="12" xfId="0" applyNumberFormat="1" applyFont="1" applyFill="1" applyBorder="1" applyAlignment="1">
      <alignment horizontal="center" vertical="center"/>
    </xf>
    <xf numFmtId="49" fontId="22" fillId="7" borderId="4" xfId="0" applyNumberFormat="1" applyFont="1" applyFill="1" applyBorder="1" applyAlignment="1">
      <alignment horizontal="left" vertical="center"/>
    </xf>
    <xf numFmtId="167" fontId="12" fillId="7" borderId="5" xfId="0" applyNumberFormat="1" applyFont="1" applyFill="1" applyBorder="1" applyAlignment="1">
      <alignment horizontal="right" vertical="center"/>
    </xf>
    <xf numFmtId="49" fontId="21" fillId="8" borderId="0" xfId="0" applyNumberFormat="1" applyFont="1" applyFill="1" applyAlignment="1">
      <alignment horizontal="center" vertical="center"/>
    </xf>
    <xf numFmtId="49" fontId="21" fillId="8" borderId="5" xfId="0" applyNumberFormat="1" applyFont="1" applyFill="1" applyBorder="1" applyAlignment="1">
      <alignment horizontal="center" vertical="center"/>
    </xf>
    <xf numFmtId="49" fontId="22" fillId="7" borderId="7" xfId="0" applyNumberFormat="1" applyFont="1" applyFill="1" applyBorder="1" applyAlignment="1">
      <alignment horizontal="left" vertical="center"/>
    </xf>
    <xf numFmtId="167" fontId="22" fillId="7" borderId="8" xfId="0" applyNumberFormat="1" applyFont="1" applyFill="1" applyBorder="1" applyAlignment="1">
      <alignment horizontal="right" vertical="center"/>
    </xf>
    <xf numFmtId="167" fontId="12" fillId="7" borderId="9" xfId="0" applyNumberFormat="1" applyFont="1" applyFill="1" applyBorder="1" applyAlignment="1">
      <alignment horizontal="right" vertical="center"/>
    </xf>
    <xf numFmtId="49" fontId="22" fillId="7" borderId="10" xfId="0" applyNumberFormat="1" applyFont="1" applyFill="1" applyBorder="1" applyAlignment="1">
      <alignment horizontal="left" vertical="center"/>
    </xf>
    <xf numFmtId="167" fontId="22" fillId="7" borderId="11" xfId="0" applyNumberFormat="1" applyFont="1" applyFill="1" applyBorder="1" applyAlignment="1">
      <alignment horizontal="right" vertical="center"/>
    </xf>
    <xf numFmtId="167" fontId="12" fillId="7" borderId="12" xfId="0" applyNumberFormat="1" applyFont="1" applyFill="1" applyBorder="1" applyAlignment="1">
      <alignment horizontal="right" vertical="center"/>
    </xf>
    <xf numFmtId="49" fontId="12" fillId="2" borderId="10" xfId="0" applyNumberFormat="1" applyFont="1" applyFill="1" applyBorder="1" applyAlignment="1">
      <alignment horizontal="left" vertical="center"/>
    </xf>
    <xf numFmtId="167" fontId="12" fillId="2" borderId="11" xfId="0" applyNumberFormat="1" applyFont="1" applyFill="1" applyBorder="1" applyAlignment="1">
      <alignment horizontal="right" vertical="center"/>
    </xf>
    <xf numFmtId="167" fontId="12" fillId="2" borderId="12" xfId="0" applyNumberFormat="1" applyFont="1" applyFill="1" applyBorder="1" applyAlignment="1">
      <alignment horizontal="right" vertical="center"/>
    </xf>
    <xf numFmtId="49" fontId="21" fillId="8" borderId="1" xfId="0" applyNumberFormat="1" applyFont="1" applyFill="1" applyBorder="1" applyAlignment="1">
      <alignment horizontal="center" vertical="center"/>
    </xf>
    <xf numFmtId="168" fontId="43" fillId="2" borderId="19" xfId="0" applyNumberFormat="1" applyFont="1" applyFill="1" applyBorder="1" applyAlignment="1">
      <alignment horizontal="right" vertical="center"/>
    </xf>
    <xf numFmtId="49" fontId="43" fillId="2" borderId="13" xfId="0" applyNumberFormat="1" applyFont="1" applyFill="1" applyBorder="1" applyAlignment="1">
      <alignment horizontal="left" vertical="center" wrapText="1"/>
    </xf>
    <xf numFmtId="0" fontId="21" fillId="8" borderId="26" xfId="0" applyFont="1" applyFill="1" applyBorder="1" applyAlignment="1">
      <alignment horizontal="center"/>
    </xf>
    <xf numFmtId="49" fontId="21" fillId="8" borderId="20" xfId="0" applyNumberFormat="1" applyFont="1" applyFill="1" applyBorder="1" applyAlignment="1">
      <alignment horizontal="center" vertical="center"/>
    </xf>
    <xf numFmtId="49" fontId="21" fillId="8" borderId="27" xfId="0" applyNumberFormat="1" applyFont="1" applyFill="1" applyBorder="1" applyAlignment="1">
      <alignment horizontal="center" vertical="center"/>
    </xf>
    <xf numFmtId="49" fontId="29" fillId="2" borderId="28" xfId="0" applyNumberFormat="1" applyFont="1" applyFill="1" applyBorder="1" applyAlignment="1">
      <alignment horizontal="left" vertical="center" wrapText="1"/>
    </xf>
    <xf numFmtId="39" fontId="29" fillId="2" borderId="29" xfId="0" applyNumberFormat="1" applyFont="1" applyFill="1" applyBorder="1" applyAlignment="1">
      <alignment horizontal="right" vertical="center"/>
    </xf>
    <xf numFmtId="49" fontId="29" fillId="9" borderId="28" xfId="0" applyNumberFormat="1" applyFont="1" applyFill="1" applyBorder="1" applyAlignment="1">
      <alignment horizontal="left" vertical="center" wrapText="1"/>
    </xf>
    <xf numFmtId="39" fontId="29" fillId="9" borderId="29" xfId="0" applyNumberFormat="1" applyFont="1" applyFill="1" applyBorder="1" applyAlignment="1">
      <alignment horizontal="right" vertical="center"/>
    </xf>
    <xf numFmtId="0" fontId="12" fillId="8" borderId="26" xfId="0" applyFont="1" applyFill="1" applyBorder="1" applyAlignment="1">
      <alignment horizontal="left" vertical="center"/>
    </xf>
    <xf numFmtId="49" fontId="12" fillId="2" borderId="28" xfId="0" applyNumberFormat="1" applyFont="1" applyFill="1" applyBorder="1" applyAlignment="1">
      <alignment horizontal="left" vertical="center"/>
    </xf>
    <xf numFmtId="49" fontId="12" fillId="9" borderId="28" xfId="0" applyNumberFormat="1" applyFont="1" applyFill="1" applyBorder="1" applyAlignment="1">
      <alignment horizontal="left" vertical="center" wrapText="1"/>
    </xf>
    <xf numFmtId="0" fontId="48" fillId="7" borderId="0" xfId="0" applyFont="1" applyFill="1" applyAlignment="1">
      <alignment horizontal="left"/>
    </xf>
    <xf numFmtId="0" fontId="40" fillId="0" borderId="0" xfId="0" applyFont="1" applyAlignment="1">
      <alignment horizontal="left" vertical="center" wrapText="1"/>
    </xf>
    <xf numFmtId="0" fontId="41" fillId="0" borderId="0" xfId="0" applyFont="1" applyAlignment="1">
      <alignment horizontal="left"/>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7" fillId="0" borderId="0" xfId="0" applyFont="1" applyAlignment="1">
      <alignment horizontal="justify" vertical="center" wrapText="1"/>
    </xf>
    <xf numFmtId="0" fontId="0" fillId="0" borderId="0" xfId="0" applyAlignment="1">
      <alignment horizontal="justify" wrapText="1"/>
    </xf>
    <xf numFmtId="0" fontId="20" fillId="7" borderId="0" xfId="24" applyFont="1" applyFill="1" applyAlignment="1">
      <alignment horizontal="center" vertical="center" wrapText="1"/>
    </xf>
    <xf numFmtId="49" fontId="21" fillId="8" borderId="24" xfId="0" applyNumberFormat="1" applyFont="1" applyFill="1" applyBorder="1" applyAlignment="1">
      <alignment horizontal="center" vertical="center"/>
    </xf>
    <xf numFmtId="49" fontId="21" fillId="8" borderId="9" xfId="0" applyNumberFormat="1" applyFont="1" applyFill="1" applyBorder="1" applyAlignment="1">
      <alignment horizontal="center" vertical="center"/>
    </xf>
    <xf numFmtId="49" fontId="21" fillId="8" borderId="23" xfId="0" applyNumberFormat="1" applyFont="1" applyFill="1" applyBorder="1" applyAlignment="1">
      <alignment horizontal="center" vertical="center"/>
    </xf>
    <xf numFmtId="49" fontId="21" fillId="8" borderId="6" xfId="0" applyNumberFormat="1" applyFont="1" applyFill="1" applyBorder="1" applyAlignment="1">
      <alignment horizontal="center" vertical="center"/>
    </xf>
    <xf numFmtId="49" fontId="25" fillId="7" borderId="20"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1" fillId="8" borderId="25" xfId="0" applyNumberFormat="1" applyFont="1" applyFill="1" applyBorder="1" applyAlignment="1">
      <alignment horizontal="center" vertical="center"/>
    </xf>
    <xf numFmtId="0" fontId="35" fillId="0" borderId="0" xfId="21" applyFont="1" applyAlignment="1">
      <alignment horizontal="left" vertical="center"/>
    </xf>
    <xf numFmtId="49" fontId="24" fillId="7" borderId="0" xfId="0" applyNumberFormat="1" applyFont="1" applyFill="1" applyAlignment="1">
      <alignment horizontal="center" vertical="center"/>
    </xf>
    <xf numFmtId="49" fontId="25" fillId="7" borderId="0" xfId="25" applyNumberFormat="1" applyFont="1" applyFill="1" applyAlignment="1">
      <alignment horizontal="left" vertical="center"/>
    </xf>
    <xf numFmtId="0" fontId="0" fillId="0" borderId="0" xfId="0" applyAlignment="1">
      <alignment horizontal="left"/>
    </xf>
    <xf numFmtId="49" fontId="21" fillId="8" borderId="19" xfId="0" applyNumberFormat="1" applyFont="1" applyFill="1" applyBorder="1" applyAlignment="1">
      <alignment horizontal="center" vertical="center" wrapText="1"/>
    </xf>
    <xf numFmtId="49" fontId="21" fillId="8" borderId="18" xfId="0" applyNumberFormat="1" applyFont="1" applyFill="1" applyBorder="1" applyAlignment="1">
      <alignment horizontal="center" vertical="center" wrapText="1"/>
    </xf>
    <xf numFmtId="49" fontId="30" fillId="7" borderId="0" xfId="0" applyNumberFormat="1" applyFont="1" applyFill="1" applyAlignment="1">
      <alignment horizontal="center" vertical="center"/>
    </xf>
    <xf numFmtId="49" fontId="21" fillId="8" borderId="13" xfId="0" applyNumberFormat="1" applyFont="1" applyFill="1" applyBorder="1" applyAlignment="1">
      <alignment horizontal="center" vertical="center" wrapText="1"/>
    </xf>
    <xf numFmtId="49" fontId="21" fillId="8" borderId="20" xfId="0" applyNumberFormat="1" applyFont="1" applyFill="1" applyBorder="1" applyAlignment="1">
      <alignment horizontal="center" vertical="center" wrapText="1"/>
    </xf>
    <xf numFmtId="0" fontId="42" fillId="7" borderId="0" xfId="0" applyFont="1" applyFill="1" applyAlignment="1">
      <alignment horizontal="justify" vertical="center" wrapText="1"/>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4" xfId="0" applyFont="1" applyFill="1" applyBorder="1" applyAlignment="1">
      <alignment horizontal="center" vertical="center"/>
    </xf>
  </cellXfs>
  <cellStyles count="28">
    <cellStyle name="Euro" xfId="2" xr:uid="{00000000-0005-0000-0000-000000000000}"/>
    <cellStyle name="Migliaia" xfId="1" builtinId="3"/>
    <cellStyle name="Migliaia [0] 2" xfId="3" xr:uid="{00000000-0005-0000-0000-000002000000}"/>
    <cellStyle name="Migliaia [0] 3" xfId="4" xr:uid="{00000000-0005-0000-0000-000003000000}"/>
    <cellStyle name="Migliaia [0] 4" xfId="5" xr:uid="{00000000-0005-0000-0000-000004000000}"/>
    <cellStyle name="Migliaia 10" xfId="6" xr:uid="{00000000-0005-0000-0000-000005000000}"/>
    <cellStyle name="Migliaia 11" xfId="7" xr:uid="{00000000-0005-0000-0000-000006000000}"/>
    <cellStyle name="Migliaia 12" xfId="8" xr:uid="{00000000-0005-0000-0000-000007000000}"/>
    <cellStyle name="Migliaia 13" xfId="20" xr:uid="{00000000-0005-0000-0000-000008000000}"/>
    <cellStyle name="Migliaia 13 2" xfId="22" xr:uid="{00000000-0005-0000-0000-000009000000}"/>
    <cellStyle name="Migliaia 2" xfId="9" xr:uid="{00000000-0005-0000-0000-00000A000000}"/>
    <cellStyle name="Migliaia 3" xfId="10" xr:uid="{00000000-0005-0000-0000-00000B000000}"/>
    <cellStyle name="Migliaia 4" xfId="11" xr:uid="{00000000-0005-0000-0000-00000C000000}"/>
    <cellStyle name="Migliaia 5" xfId="12" xr:uid="{00000000-0005-0000-0000-00000D000000}"/>
    <cellStyle name="Migliaia 6" xfId="13" xr:uid="{00000000-0005-0000-0000-00000E000000}"/>
    <cellStyle name="Migliaia 7" xfId="14" xr:uid="{00000000-0005-0000-0000-00000F000000}"/>
    <cellStyle name="Migliaia 8" xfId="15" xr:uid="{00000000-0005-0000-0000-000010000000}"/>
    <cellStyle name="Migliaia 9" xfId="16" xr:uid="{00000000-0005-0000-0000-000011000000}"/>
    <cellStyle name="Normale" xfId="0" builtinId="0"/>
    <cellStyle name="Normale 10" xfId="27" xr:uid="{00000000-0005-0000-0000-000013000000}"/>
    <cellStyle name="Normale 2" xfId="17" xr:uid="{00000000-0005-0000-0000-000014000000}"/>
    <cellStyle name="Normale 3" xfId="18" xr:uid="{00000000-0005-0000-0000-000015000000}"/>
    <cellStyle name="Normale 4" xfId="19" xr:uid="{00000000-0005-0000-0000-000016000000}"/>
    <cellStyle name="Normale 5" xfId="21" xr:uid="{00000000-0005-0000-0000-000017000000}"/>
    <cellStyle name="Normale 6" xfId="23" xr:uid="{00000000-0005-0000-0000-000018000000}"/>
    <cellStyle name="Normale 7" xfId="24" xr:uid="{00000000-0005-0000-0000-000019000000}"/>
    <cellStyle name="Normale 8" xfId="25" xr:uid="{00000000-0005-0000-0000-00001A000000}"/>
    <cellStyle name="Normale 9" xfId="26" xr:uid="{00000000-0005-0000-0000-00001B000000}"/>
  </cellStyles>
  <dxfs count="0"/>
  <tableStyles count="0" defaultTableStyle="TableStyleMedium2" defaultPivotStyle="PivotStyleLight16"/>
  <colors>
    <mruColors>
      <color rgb="FFDBE5F1"/>
      <color rgb="FF0B64A0"/>
      <color rgb="FFFFFFFF"/>
      <color rgb="FFD8D8D8"/>
      <color rgb="FFD8F2F2"/>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rgs.rgs.tesoro.it\igb\01-Struttura\03-Uffici\20\Tesoreria%20Banca%20Italia\Conto%20Riassuntivo\elaborazioni\CRT%20pubblicazione\Copia%20di%2001-2017%20nuov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
      <sheetName val="INS.DATI"/>
      <sheetName val="AMM.VARIE"/>
      <sheetName val="DARE-AVERE"/>
      <sheetName val="DEBITI"/>
      <sheetName val="CREDITI"/>
      <sheetName val="SI.VALORI"/>
      <sheetName val="DEB.PUB.INT."/>
      <sheetName val="INC.PAG."/>
      <sheetName val="MOV.CASSA"/>
      <sheetName val="CODICE"/>
      <sheetName val="Analisi del conto CRT 12-2016"/>
      <sheetName val="Classificazione Economica"/>
      <sheetName val="eNTRATE NOVEMBRE"/>
      <sheetName val="Dettaglio per Capo e Capitolo"/>
      <sheetName val="collettivi"/>
      <sheetName val="titoli da regolare"/>
      <sheetName val="firma"/>
      <sheetName val="MOV.CASSA (consip)"/>
      <sheetName val="DEBITI (consip)"/>
      <sheetName val="CREDITI (cosip)"/>
      <sheetName val="AMM.VARIE (consip)"/>
      <sheetName val="DEB.PUB.INT. (consip)"/>
      <sheetName val="SPEC-108"/>
    </sheetNames>
    <sheetDataSet>
      <sheetData sheetId="0"/>
      <sheetData sheetId="1">
        <row r="4">
          <cell r="C4" t="str">
            <v>AL 31 GENNAIO 2017</v>
          </cell>
        </row>
      </sheetData>
      <sheetData sheetId="2"/>
      <sheetData sheetId="3">
        <row r="9">
          <cell r="M9">
            <v>2037577843468.4497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23"/>
  <sheetViews>
    <sheetView showGridLines="0" topLeftCell="A8" zoomScaleNormal="100" workbookViewId="0">
      <selection activeCell="F10" sqref="F10"/>
    </sheetView>
  </sheetViews>
  <sheetFormatPr defaultRowHeight="13.2"/>
  <cols>
    <col min="1" max="1" width="25.77734375" customWidth="1"/>
    <col min="2" max="2" width="19.21875" customWidth="1"/>
    <col min="3" max="3" width="20.21875" customWidth="1"/>
    <col min="4" max="4" width="22.21875" customWidth="1"/>
    <col min="5" max="5" width="19.21875" bestFit="1" customWidth="1"/>
  </cols>
  <sheetData>
    <row r="1" spans="1:4">
      <c r="A1" s="84" t="s">
        <v>204</v>
      </c>
      <c r="B1" s="85"/>
      <c r="C1" s="85"/>
    </row>
    <row r="2" spans="1:4">
      <c r="A2" s="85"/>
      <c r="B2" s="85"/>
      <c r="C2" s="85"/>
    </row>
    <row r="3" spans="1:4">
      <c r="A3" s="85"/>
      <c r="B3" s="84" t="s">
        <v>963</v>
      </c>
      <c r="C3" s="85"/>
    </row>
    <row r="4" spans="1:4">
      <c r="A4" s="85"/>
      <c r="B4" s="85"/>
      <c r="C4" s="85"/>
    </row>
    <row r="5" spans="1:4" ht="30" customHeight="1">
      <c r="A5" s="22"/>
      <c r="B5" s="23" t="s">
        <v>6</v>
      </c>
      <c r="C5" s="23" t="s">
        <v>7</v>
      </c>
      <c r="D5" s="24" t="s">
        <v>8</v>
      </c>
    </row>
    <row r="6" spans="1:4" ht="15" customHeight="1">
      <c r="A6" s="49" t="s">
        <v>9</v>
      </c>
      <c r="B6" s="34"/>
      <c r="C6" s="34"/>
      <c r="D6" s="35"/>
    </row>
    <row r="7" spans="1:4" ht="15" customHeight="1">
      <c r="A7" s="48" t="s">
        <v>10</v>
      </c>
      <c r="B7" s="30">
        <v>240277323235.91</v>
      </c>
      <c r="C7" s="34"/>
      <c r="D7" s="35"/>
    </row>
    <row r="8" spans="1:4" ht="15" customHeight="1">
      <c r="A8" s="48" t="s">
        <v>11</v>
      </c>
      <c r="B8" s="34"/>
      <c r="C8" s="30">
        <v>324799684001.91998</v>
      </c>
      <c r="D8" s="35"/>
    </row>
    <row r="9" spans="1:4" ht="15" customHeight="1">
      <c r="A9" s="48" t="s">
        <v>12</v>
      </c>
      <c r="B9" s="34"/>
      <c r="C9" s="30">
        <v>122162881839.25</v>
      </c>
      <c r="D9" s="35"/>
    </row>
    <row r="10" spans="1:4" ht="15" customHeight="1">
      <c r="A10" s="48" t="s">
        <v>52</v>
      </c>
      <c r="B10" s="30">
        <v>180330583508.67999</v>
      </c>
      <c r="C10" s="34"/>
      <c r="D10" s="35"/>
    </row>
    <row r="11" spans="1:4" ht="25.5" customHeight="1">
      <c r="A11" s="63" t="s">
        <v>13</v>
      </c>
      <c r="B11" s="64">
        <f>SUM(B6:B10)</f>
        <v>420607906744.58997</v>
      </c>
      <c r="C11" s="64">
        <f t="shared" ref="C11" si="0">SUM(C6:C10)</f>
        <v>446962565841.16998</v>
      </c>
      <c r="D11" s="65">
        <f>+B11-C11</f>
        <v>-26354659096.580017</v>
      </c>
    </row>
    <row r="12" spans="1:4" ht="15" customHeight="1">
      <c r="A12" s="49" t="s">
        <v>14</v>
      </c>
      <c r="B12" s="34"/>
      <c r="C12" s="34"/>
      <c r="D12" s="35"/>
    </row>
    <row r="13" spans="1:4" ht="15" customHeight="1">
      <c r="A13" s="48" t="s">
        <v>15</v>
      </c>
      <c r="B13" s="30">
        <v>1649155557227.8401</v>
      </c>
      <c r="C13" s="30">
        <v>1597874766473.04</v>
      </c>
      <c r="D13" s="31">
        <f>B13-C13</f>
        <v>51280790754.800049</v>
      </c>
    </row>
    <row r="14" spans="1:4" ht="15" customHeight="1">
      <c r="A14" s="48" t="s">
        <v>16</v>
      </c>
      <c r="B14" s="30">
        <v>2089862233193.1101</v>
      </c>
      <c r="C14" s="30">
        <v>2114788364851.3301</v>
      </c>
      <c r="D14" s="31">
        <f>B14-C14</f>
        <v>-24926131658.219971</v>
      </c>
    </row>
    <row r="15" spans="1:4" ht="24" customHeight="1">
      <c r="A15" s="59" t="s">
        <v>554</v>
      </c>
      <c r="B15" s="60">
        <v>16757589109.889999</v>
      </c>
      <c r="C15" s="60">
        <v>9449307300.6599998</v>
      </c>
      <c r="D15" s="70">
        <f>B15-C15</f>
        <v>7308281809.2299995</v>
      </c>
    </row>
    <row r="16" spans="1:4" ht="25.5" customHeight="1">
      <c r="A16" s="66" t="s">
        <v>13</v>
      </c>
      <c r="B16" s="67">
        <f>SUM(B13:B14)</f>
        <v>3739017790420.9502</v>
      </c>
      <c r="C16" s="67">
        <f>SUM(C13:C14)</f>
        <v>3712663131324.3701</v>
      </c>
      <c r="D16" s="68">
        <f>+B16-C16</f>
        <v>26354659096.580078</v>
      </c>
    </row>
    <row r="17" spans="1:5" ht="15" customHeight="1">
      <c r="A17" s="48" t="s">
        <v>17</v>
      </c>
      <c r="B17" s="34"/>
      <c r="C17" s="34"/>
      <c r="D17" s="35"/>
    </row>
    <row r="18" spans="1:5" ht="25.5" customHeight="1">
      <c r="A18" s="56" t="s">
        <v>59</v>
      </c>
      <c r="B18" s="57">
        <f>+B11+B16</f>
        <v>4159625697165.54</v>
      </c>
      <c r="C18" s="57">
        <f>+C11+C16</f>
        <v>4159625697165.54</v>
      </c>
      <c r="D18" s="58"/>
      <c r="E18" s="62"/>
    </row>
    <row r="19" spans="1:5">
      <c r="A19" s="50" t="s">
        <v>79</v>
      </c>
      <c r="B19" s="51"/>
      <c r="C19" s="51"/>
      <c r="D19" s="52"/>
    </row>
    <row r="20" spans="1:5" ht="30.6">
      <c r="A20" s="53" t="s">
        <v>80</v>
      </c>
      <c r="B20" s="54">
        <f>B18-B15</f>
        <v>4142868108055.6499</v>
      </c>
      <c r="C20" s="54">
        <f>C18-C15</f>
        <v>4150176389864.8799</v>
      </c>
      <c r="D20" s="55">
        <f>B20-C20</f>
        <v>-7308281809.2299805</v>
      </c>
    </row>
    <row r="23" spans="1:5">
      <c r="C23" s="6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W43"/>
  <sheetViews>
    <sheetView showGridLines="0" topLeftCell="N38" zoomScaleNormal="100" workbookViewId="0">
      <selection activeCell="V48" sqref="V48"/>
    </sheetView>
  </sheetViews>
  <sheetFormatPr defaultColWidth="9.21875" defaultRowHeight="13.2"/>
  <cols>
    <col min="1" max="1" width="36.109375" style="72" customWidth="1"/>
    <col min="2" max="22" width="14.77734375" style="72" customWidth="1"/>
    <col min="23" max="23" width="14.88671875" style="72" customWidth="1"/>
    <col min="24" max="16384" width="9.21875" style="72"/>
  </cols>
  <sheetData>
    <row r="1" spans="1:23" s="71" customFormat="1" ht="14.55" customHeight="1">
      <c r="A1" s="258" t="s">
        <v>218</v>
      </c>
      <c r="B1" s="258"/>
      <c r="C1" s="258"/>
      <c r="D1" s="258"/>
      <c r="E1" s="261"/>
      <c r="F1" s="261"/>
      <c r="G1" s="261"/>
      <c r="H1" s="261"/>
      <c r="I1" s="258"/>
      <c r="J1" s="258"/>
      <c r="K1" s="258"/>
      <c r="L1" s="258"/>
      <c r="M1" s="261"/>
      <c r="N1" s="261"/>
      <c r="O1" s="261"/>
      <c r="P1" s="261"/>
    </row>
    <row r="2" spans="1:23" s="71" customFormat="1" ht="18" customHeight="1">
      <c r="A2" s="259"/>
      <c r="B2" s="259"/>
      <c r="C2" s="259"/>
      <c r="D2" s="259"/>
      <c r="E2" s="259"/>
      <c r="F2" s="259"/>
      <c r="G2" s="259"/>
    </row>
    <row r="3" spans="1:23" s="71" customFormat="1" ht="18.3" customHeight="1">
      <c r="A3" s="87"/>
      <c r="B3" s="87" t="s">
        <v>963</v>
      </c>
      <c r="C3" s="87"/>
      <c r="D3" s="87"/>
      <c r="E3" s="87"/>
      <c r="F3" s="87"/>
      <c r="G3" s="87"/>
      <c r="I3" s="87"/>
      <c r="K3" s="87"/>
    </row>
    <row r="4" spans="1:23" s="71" customFormat="1" ht="14.25" customHeight="1"/>
    <row r="5" spans="1:23" s="71" customFormat="1" ht="18.3" customHeight="1"/>
    <row r="6" spans="1:23" s="71" customFormat="1" ht="0.75" customHeight="1"/>
    <row r="7" spans="1:23" s="71" customFormat="1" ht="62.25" customHeight="1">
      <c r="A7" s="134" t="s">
        <v>409</v>
      </c>
      <c r="B7" s="132" t="s">
        <v>446</v>
      </c>
      <c r="C7" s="132" t="s">
        <v>447</v>
      </c>
      <c r="D7" s="132" t="s">
        <v>448</v>
      </c>
      <c r="E7" s="132" t="s">
        <v>449</v>
      </c>
      <c r="F7" s="132" t="s">
        <v>450</v>
      </c>
      <c r="G7" s="132" t="s">
        <v>451</v>
      </c>
      <c r="H7" s="132" t="s">
        <v>452</v>
      </c>
      <c r="I7" s="132" t="s">
        <v>679</v>
      </c>
      <c r="J7" s="132" t="s">
        <v>680</v>
      </c>
      <c r="K7" s="132" t="s">
        <v>681</v>
      </c>
      <c r="L7" s="132" t="s">
        <v>453</v>
      </c>
      <c r="M7" s="132" t="s">
        <v>682</v>
      </c>
      <c r="N7" s="132" t="s">
        <v>454</v>
      </c>
      <c r="O7" s="132" t="s">
        <v>513</v>
      </c>
      <c r="P7" s="132" t="s">
        <v>455</v>
      </c>
      <c r="Q7" s="132" t="s">
        <v>456</v>
      </c>
      <c r="R7" s="132" t="s">
        <v>457</v>
      </c>
      <c r="S7" s="132" t="s">
        <v>458</v>
      </c>
      <c r="T7" s="132" t="s">
        <v>683</v>
      </c>
      <c r="U7" s="132" t="s">
        <v>701</v>
      </c>
      <c r="V7" s="132" t="s">
        <v>702</v>
      </c>
      <c r="W7" s="133" t="s">
        <v>59</v>
      </c>
    </row>
    <row r="8" spans="1:23" s="71" customFormat="1" ht="29.55" customHeight="1">
      <c r="A8" s="107" t="s">
        <v>412</v>
      </c>
      <c r="B8" s="77"/>
      <c r="C8" s="77"/>
      <c r="D8" s="77">
        <v>6616.85</v>
      </c>
      <c r="E8" s="77">
        <v>1233836028.0999999</v>
      </c>
      <c r="F8" s="77"/>
      <c r="G8" s="77">
        <v>63129149</v>
      </c>
      <c r="H8" s="77"/>
      <c r="I8" s="77"/>
      <c r="J8" s="77"/>
      <c r="K8" s="77"/>
      <c r="L8" s="77"/>
      <c r="M8" s="77"/>
      <c r="N8" s="77"/>
      <c r="O8" s="77">
        <v>71621624.5</v>
      </c>
      <c r="P8" s="77"/>
      <c r="Q8" s="77"/>
      <c r="R8" s="77"/>
      <c r="S8" s="77">
        <v>229775000</v>
      </c>
      <c r="T8" s="77"/>
      <c r="U8" s="77"/>
      <c r="V8" s="77"/>
      <c r="W8" s="108">
        <v>1598368418.45</v>
      </c>
    </row>
    <row r="9" spans="1:23" s="71" customFormat="1" ht="28.05" customHeight="1">
      <c r="A9" s="107" t="s">
        <v>413</v>
      </c>
      <c r="B9" s="77">
        <v>170867922.25</v>
      </c>
      <c r="C9" s="77">
        <v>34085154.539999999</v>
      </c>
      <c r="D9" s="77">
        <v>10977607.09</v>
      </c>
      <c r="E9" s="77">
        <v>22314181.34</v>
      </c>
      <c r="F9" s="77"/>
      <c r="G9" s="77">
        <v>41712872.210000001</v>
      </c>
      <c r="H9" s="77"/>
      <c r="I9" s="77"/>
      <c r="J9" s="77"/>
      <c r="K9" s="77"/>
      <c r="L9" s="77"/>
      <c r="M9" s="77"/>
      <c r="N9" s="77">
        <v>285914.11</v>
      </c>
      <c r="O9" s="77"/>
      <c r="P9" s="77"/>
      <c r="Q9" s="77"/>
      <c r="R9" s="77"/>
      <c r="S9" s="77"/>
      <c r="T9" s="77"/>
      <c r="U9" s="77"/>
      <c r="V9" s="77"/>
      <c r="W9" s="108">
        <v>280243651.54000002</v>
      </c>
    </row>
    <row r="10" spans="1:23" s="71" customFormat="1" ht="18.3" customHeight="1">
      <c r="A10" s="107" t="s">
        <v>414</v>
      </c>
      <c r="B10" s="77">
        <v>17481397.539999999</v>
      </c>
      <c r="C10" s="77">
        <v>5249647.4400000004</v>
      </c>
      <c r="D10" s="77">
        <v>1086676.5900000001</v>
      </c>
      <c r="E10" s="77">
        <v>38388796912.900002</v>
      </c>
      <c r="F10" s="77"/>
      <c r="G10" s="77"/>
      <c r="H10" s="77"/>
      <c r="I10" s="77"/>
      <c r="J10" s="77"/>
      <c r="K10" s="77"/>
      <c r="L10" s="77">
        <v>1480.62</v>
      </c>
      <c r="M10" s="77"/>
      <c r="N10" s="77">
        <v>6181783.3499999996</v>
      </c>
      <c r="O10" s="77">
        <v>1873106165.23</v>
      </c>
      <c r="P10" s="77"/>
      <c r="Q10" s="77"/>
      <c r="R10" s="77"/>
      <c r="S10" s="77"/>
      <c r="T10" s="77"/>
      <c r="U10" s="77"/>
      <c r="V10" s="77"/>
      <c r="W10" s="108">
        <v>40291904063.669998</v>
      </c>
    </row>
    <row r="11" spans="1:23" s="71" customFormat="1" ht="18.3" customHeight="1">
      <c r="A11" s="107" t="s">
        <v>415</v>
      </c>
      <c r="B11" s="77">
        <v>329721464.57999998</v>
      </c>
      <c r="C11" s="77">
        <v>64686037.82</v>
      </c>
      <c r="D11" s="77">
        <v>3198323.9</v>
      </c>
      <c r="E11" s="77">
        <v>339941259.37</v>
      </c>
      <c r="F11" s="77">
        <v>17680100.550000001</v>
      </c>
      <c r="G11" s="77"/>
      <c r="H11" s="77">
        <v>315611185.12</v>
      </c>
      <c r="I11" s="77">
        <v>10484686063.360001</v>
      </c>
      <c r="J11" s="77">
        <v>52899.94</v>
      </c>
      <c r="K11" s="77"/>
      <c r="L11" s="77">
        <v>22700442.609999999</v>
      </c>
      <c r="M11" s="77"/>
      <c r="N11" s="77">
        <v>12237781.76</v>
      </c>
      <c r="O11" s="77">
        <v>2837950000</v>
      </c>
      <c r="P11" s="77"/>
      <c r="Q11" s="77"/>
      <c r="R11" s="77">
        <v>92203673</v>
      </c>
      <c r="S11" s="77"/>
      <c r="T11" s="77"/>
      <c r="U11" s="77">
        <v>113443132</v>
      </c>
      <c r="V11" s="77"/>
      <c r="W11" s="108">
        <v>14634112364.01</v>
      </c>
    </row>
    <row r="12" spans="1:23" s="71" customFormat="1" ht="18.3" customHeight="1">
      <c r="A12" s="107" t="s">
        <v>416</v>
      </c>
      <c r="B12" s="77">
        <v>6470868128.7799997</v>
      </c>
      <c r="C12" s="77">
        <v>553379120.75</v>
      </c>
      <c r="D12" s="77">
        <v>402385220.81999999</v>
      </c>
      <c r="E12" s="77"/>
      <c r="F12" s="77">
        <v>605389.03</v>
      </c>
      <c r="G12" s="77"/>
      <c r="H12" s="77"/>
      <c r="I12" s="77"/>
      <c r="J12" s="77">
        <v>2641.43</v>
      </c>
      <c r="K12" s="77">
        <v>414275000</v>
      </c>
      <c r="L12" s="77">
        <v>10838298.23</v>
      </c>
      <c r="M12" s="77"/>
      <c r="N12" s="77">
        <v>1716151489.05</v>
      </c>
      <c r="O12" s="77"/>
      <c r="P12" s="77"/>
      <c r="Q12" s="77"/>
      <c r="R12" s="77">
        <v>33346518</v>
      </c>
      <c r="S12" s="77"/>
      <c r="T12" s="77"/>
      <c r="U12" s="77"/>
      <c r="V12" s="77"/>
      <c r="W12" s="108">
        <v>9601851806.0900002</v>
      </c>
    </row>
    <row r="13" spans="1:23" s="71" customFormat="1" ht="18.3" customHeight="1">
      <c r="A13" s="107" t="s">
        <v>417</v>
      </c>
      <c r="B13" s="77">
        <v>2528810982.3200002</v>
      </c>
      <c r="C13" s="77">
        <v>984026636.22000003</v>
      </c>
      <c r="D13" s="77">
        <v>162367334.28</v>
      </c>
      <c r="E13" s="77">
        <v>200925097.13</v>
      </c>
      <c r="F13" s="77">
        <v>56651045.920000002</v>
      </c>
      <c r="G13" s="77"/>
      <c r="H13" s="77"/>
      <c r="I13" s="77"/>
      <c r="J13" s="77">
        <v>146167.65</v>
      </c>
      <c r="K13" s="77"/>
      <c r="L13" s="77">
        <v>11482256.25</v>
      </c>
      <c r="M13" s="77"/>
      <c r="N13" s="77">
        <v>180077425.19999999</v>
      </c>
      <c r="O13" s="77"/>
      <c r="P13" s="77"/>
      <c r="Q13" s="77"/>
      <c r="R13" s="77"/>
      <c r="S13" s="77"/>
      <c r="T13" s="77"/>
      <c r="U13" s="77"/>
      <c r="V13" s="77"/>
      <c r="W13" s="108">
        <v>4124486944.9699998</v>
      </c>
    </row>
    <row r="14" spans="1:23" s="71" customFormat="1" ht="18.3" customHeight="1">
      <c r="A14" s="107" t="s">
        <v>418</v>
      </c>
      <c r="B14" s="77">
        <v>2996708867.8400002</v>
      </c>
      <c r="C14" s="77">
        <v>1176603813.9400001</v>
      </c>
      <c r="D14" s="77">
        <v>190608331.99000001</v>
      </c>
      <c r="E14" s="77">
        <v>61612348.240000002</v>
      </c>
      <c r="F14" s="77">
        <v>69752007.180000007</v>
      </c>
      <c r="G14" s="77"/>
      <c r="H14" s="77">
        <v>2954765.88</v>
      </c>
      <c r="I14" s="77"/>
      <c r="J14" s="77"/>
      <c r="K14" s="77">
        <v>49410954.619999997</v>
      </c>
      <c r="L14" s="77">
        <v>9679180.2899999991</v>
      </c>
      <c r="M14" s="77"/>
      <c r="N14" s="77">
        <v>211942747.44</v>
      </c>
      <c r="O14" s="77">
        <v>17072846.129999999</v>
      </c>
      <c r="P14" s="77"/>
      <c r="Q14" s="77"/>
      <c r="R14" s="77"/>
      <c r="S14" s="77"/>
      <c r="T14" s="77"/>
      <c r="U14" s="77"/>
      <c r="V14" s="77"/>
      <c r="W14" s="108">
        <v>4786345863.5500002</v>
      </c>
    </row>
    <row r="15" spans="1:23" s="71" customFormat="1" ht="18.3" customHeight="1">
      <c r="A15" s="107" t="s">
        <v>419</v>
      </c>
      <c r="B15" s="77">
        <v>773345240.40999997</v>
      </c>
      <c r="C15" s="77">
        <v>108907322.08</v>
      </c>
      <c r="D15" s="77">
        <v>49437329.399999999</v>
      </c>
      <c r="E15" s="77">
        <v>36812150.25</v>
      </c>
      <c r="F15" s="77">
        <v>15918398.380000001</v>
      </c>
      <c r="G15" s="77"/>
      <c r="H15" s="77"/>
      <c r="I15" s="77"/>
      <c r="J15" s="77"/>
      <c r="K15" s="77">
        <v>11651000</v>
      </c>
      <c r="L15" s="77">
        <v>505771.55</v>
      </c>
      <c r="M15" s="77"/>
      <c r="N15" s="77">
        <v>62205969.530000001</v>
      </c>
      <c r="O15" s="77">
        <v>106931855.18000001</v>
      </c>
      <c r="P15" s="77">
        <v>432135.77</v>
      </c>
      <c r="Q15" s="77"/>
      <c r="R15" s="77"/>
      <c r="S15" s="77">
        <v>1119755954.73</v>
      </c>
      <c r="T15" s="77"/>
      <c r="U15" s="77"/>
      <c r="V15" s="77"/>
      <c r="W15" s="108">
        <v>2285903127.2800002</v>
      </c>
    </row>
    <row r="16" spans="1:23" s="71" customFormat="1" ht="18.3" customHeight="1">
      <c r="A16" s="107" t="s">
        <v>420</v>
      </c>
      <c r="B16" s="77">
        <v>25999915.210000001</v>
      </c>
      <c r="C16" s="77">
        <v>10710002.470000001</v>
      </c>
      <c r="D16" s="77">
        <v>1642071.84</v>
      </c>
      <c r="E16" s="77">
        <v>118798797.06999999</v>
      </c>
      <c r="F16" s="77">
        <v>74996</v>
      </c>
      <c r="G16" s="77">
        <v>77361725.290000007</v>
      </c>
      <c r="H16" s="77">
        <v>323000</v>
      </c>
      <c r="I16" s="77"/>
      <c r="J16" s="77"/>
      <c r="K16" s="77"/>
      <c r="L16" s="77">
        <v>223523.7</v>
      </c>
      <c r="M16" s="77"/>
      <c r="N16" s="77">
        <v>8323381.3099999996</v>
      </c>
      <c r="O16" s="77">
        <v>92404573.140000001</v>
      </c>
      <c r="P16" s="77">
        <v>15133706.84</v>
      </c>
      <c r="Q16" s="77">
        <v>2</v>
      </c>
      <c r="R16" s="77"/>
      <c r="S16" s="77"/>
      <c r="T16" s="77"/>
      <c r="U16" s="77"/>
      <c r="V16" s="77"/>
      <c r="W16" s="108">
        <v>350995694.87</v>
      </c>
    </row>
    <row r="17" spans="1:23" s="71" customFormat="1" ht="18.3" customHeight="1">
      <c r="A17" s="107" t="s">
        <v>421</v>
      </c>
      <c r="B17" s="77">
        <v>3433711.37</v>
      </c>
      <c r="C17" s="77">
        <v>2695955.08</v>
      </c>
      <c r="D17" s="77">
        <v>218203.93</v>
      </c>
      <c r="E17" s="77">
        <v>400192248</v>
      </c>
      <c r="F17" s="77"/>
      <c r="G17" s="77"/>
      <c r="H17" s="77">
        <v>128062.3</v>
      </c>
      <c r="I17" s="77"/>
      <c r="J17" s="77"/>
      <c r="K17" s="77"/>
      <c r="L17" s="77">
        <v>175597.88</v>
      </c>
      <c r="M17" s="77"/>
      <c r="N17" s="77">
        <v>2954252.17</v>
      </c>
      <c r="O17" s="77">
        <v>52411609.259999998</v>
      </c>
      <c r="P17" s="77">
        <v>119320.4</v>
      </c>
      <c r="Q17" s="77"/>
      <c r="R17" s="77"/>
      <c r="S17" s="77"/>
      <c r="T17" s="77"/>
      <c r="U17" s="77"/>
      <c r="V17" s="77"/>
      <c r="W17" s="108">
        <v>462328960.38999999</v>
      </c>
    </row>
    <row r="18" spans="1:23" s="71" customFormat="1" ht="18.3" customHeight="1">
      <c r="A18" s="107" t="s">
        <v>422</v>
      </c>
      <c r="B18" s="77">
        <v>14396983.52</v>
      </c>
      <c r="C18" s="77">
        <v>3266616.54</v>
      </c>
      <c r="D18" s="77">
        <v>929227.62</v>
      </c>
      <c r="E18" s="77">
        <v>12402636.82</v>
      </c>
      <c r="F18" s="77">
        <v>4468347562.2600002</v>
      </c>
      <c r="G18" s="77">
        <v>1339962127.02</v>
      </c>
      <c r="H18" s="77">
        <v>20909455.460000001</v>
      </c>
      <c r="I18" s="77"/>
      <c r="J18" s="77"/>
      <c r="K18" s="77"/>
      <c r="L18" s="77">
        <v>93385</v>
      </c>
      <c r="M18" s="77"/>
      <c r="N18" s="77">
        <v>16007000.17</v>
      </c>
      <c r="O18" s="77">
        <v>14156332.9</v>
      </c>
      <c r="P18" s="77">
        <v>23612999420.950001</v>
      </c>
      <c r="Q18" s="77"/>
      <c r="R18" s="77"/>
      <c r="S18" s="77"/>
      <c r="T18" s="77"/>
      <c r="U18" s="77">
        <v>20000000</v>
      </c>
      <c r="V18" s="77"/>
      <c r="W18" s="108">
        <v>29523470748.259998</v>
      </c>
    </row>
    <row r="19" spans="1:23" s="71" customFormat="1" ht="18.3" customHeight="1">
      <c r="A19" s="107" t="s">
        <v>423</v>
      </c>
      <c r="B19" s="77">
        <v>2316679.66</v>
      </c>
      <c r="C19" s="77">
        <v>228908.95</v>
      </c>
      <c r="D19" s="77">
        <v>150799.69</v>
      </c>
      <c r="E19" s="77">
        <v>6864980.54</v>
      </c>
      <c r="F19" s="77">
        <v>161539.20000000001</v>
      </c>
      <c r="G19" s="77"/>
      <c r="H19" s="77">
        <v>576102</v>
      </c>
      <c r="I19" s="77"/>
      <c r="J19" s="77"/>
      <c r="K19" s="77"/>
      <c r="L19" s="77"/>
      <c r="M19" s="77"/>
      <c r="N19" s="77">
        <v>366</v>
      </c>
      <c r="O19" s="77"/>
      <c r="P19" s="77"/>
      <c r="Q19" s="77"/>
      <c r="R19" s="77"/>
      <c r="S19" s="77"/>
      <c r="T19" s="77"/>
      <c r="U19" s="77"/>
      <c r="V19" s="77"/>
      <c r="W19" s="108">
        <v>10299376.039999999</v>
      </c>
    </row>
    <row r="20" spans="1:23" s="71" customFormat="1" ht="22.95" customHeight="1">
      <c r="A20" s="107" t="s">
        <v>424</v>
      </c>
      <c r="B20" s="77">
        <v>53298160.509999998</v>
      </c>
      <c r="C20" s="77">
        <v>26330308.27</v>
      </c>
      <c r="D20" s="77">
        <v>3278567.52</v>
      </c>
      <c r="E20" s="77">
        <v>2545463632.8699999</v>
      </c>
      <c r="F20" s="77">
        <v>823301.36</v>
      </c>
      <c r="G20" s="77">
        <v>723837707.87</v>
      </c>
      <c r="H20" s="77">
        <v>507274.01</v>
      </c>
      <c r="I20" s="77"/>
      <c r="J20" s="77"/>
      <c r="K20" s="77">
        <v>133225.95000000001</v>
      </c>
      <c r="L20" s="77">
        <v>3472</v>
      </c>
      <c r="M20" s="77"/>
      <c r="N20" s="77">
        <v>6282553.0599999996</v>
      </c>
      <c r="O20" s="77">
        <v>531371415.26999998</v>
      </c>
      <c r="P20" s="77">
        <v>3558033789.2800002</v>
      </c>
      <c r="Q20" s="77"/>
      <c r="R20" s="77"/>
      <c r="S20" s="77"/>
      <c r="T20" s="77"/>
      <c r="U20" s="77"/>
      <c r="V20" s="77"/>
      <c r="W20" s="108">
        <v>7449363407.9700003</v>
      </c>
    </row>
    <row r="21" spans="1:23" s="71" customFormat="1" ht="18.3" customHeight="1">
      <c r="A21" s="107" t="s">
        <v>425</v>
      </c>
      <c r="B21" s="77">
        <v>38459762.299999997</v>
      </c>
      <c r="C21" s="77">
        <v>9871032.4900000002</v>
      </c>
      <c r="D21" s="77">
        <v>2436995.2200000002</v>
      </c>
      <c r="E21" s="77">
        <v>25143175</v>
      </c>
      <c r="F21" s="77"/>
      <c r="G21" s="77"/>
      <c r="H21" s="77"/>
      <c r="I21" s="77"/>
      <c r="J21" s="77"/>
      <c r="K21" s="77"/>
      <c r="L21" s="77"/>
      <c r="M21" s="77"/>
      <c r="N21" s="77">
        <v>76231856.969999999</v>
      </c>
      <c r="O21" s="77">
        <v>1113578615.4000001</v>
      </c>
      <c r="P21" s="77">
        <v>179174114.75999999</v>
      </c>
      <c r="Q21" s="77"/>
      <c r="R21" s="77">
        <v>590767</v>
      </c>
      <c r="S21" s="77"/>
      <c r="T21" s="77"/>
      <c r="U21" s="77"/>
      <c r="V21" s="77"/>
      <c r="W21" s="108">
        <v>1445486319.1400001</v>
      </c>
    </row>
    <row r="22" spans="1:23" s="71" customFormat="1" ht="18.3" customHeight="1">
      <c r="A22" s="107" t="s">
        <v>426</v>
      </c>
      <c r="B22" s="77">
        <v>15521901.41</v>
      </c>
      <c r="C22" s="77">
        <v>3553257.89</v>
      </c>
      <c r="D22" s="77">
        <v>1004924.28</v>
      </c>
      <c r="E22" s="77">
        <v>56622600.509999998</v>
      </c>
      <c r="F22" s="77"/>
      <c r="G22" s="77">
        <v>30533447.579999998</v>
      </c>
      <c r="H22" s="77">
        <v>4551804.75</v>
      </c>
      <c r="I22" s="77"/>
      <c r="J22" s="77"/>
      <c r="K22" s="77"/>
      <c r="L22" s="77">
        <v>32576.69</v>
      </c>
      <c r="M22" s="77"/>
      <c r="N22" s="77">
        <v>231860.35</v>
      </c>
      <c r="O22" s="77"/>
      <c r="P22" s="77">
        <v>454047.64</v>
      </c>
      <c r="Q22" s="77">
        <v>37210.879999999997</v>
      </c>
      <c r="R22" s="77"/>
      <c r="S22" s="77"/>
      <c r="T22" s="77"/>
      <c r="U22" s="77"/>
      <c r="V22" s="77"/>
      <c r="W22" s="108">
        <v>112543631.98</v>
      </c>
    </row>
    <row r="23" spans="1:23" s="71" customFormat="1" ht="22.95" customHeight="1">
      <c r="A23" s="107" t="s">
        <v>427</v>
      </c>
      <c r="B23" s="77">
        <v>3122018.04</v>
      </c>
      <c r="C23" s="77">
        <v>1181884.17</v>
      </c>
      <c r="D23" s="77">
        <v>171790.71</v>
      </c>
      <c r="E23" s="77">
        <v>115529529</v>
      </c>
      <c r="F23" s="77">
        <v>387153.45</v>
      </c>
      <c r="G23" s="77">
        <v>44324500</v>
      </c>
      <c r="H23" s="77">
        <v>29895182.73</v>
      </c>
      <c r="I23" s="77"/>
      <c r="J23" s="77"/>
      <c r="K23" s="77"/>
      <c r="L23" s="77"/>
      <c r="M23" s="77"/>
      <c r="N23" s="77"/>
      <c r="O23" s="77"/>
      <c r="P23" s="77"/>
      <c r="Q23" s="77"/>
      <c r="R23" s="77"/>
      <c r="S23" s="77"/>
      <c r="T23" s="77"/>
      <c r="U23" s="77"/>
      <c r="V23" s="77"/>
      <c r="W23" s="108">
        <v>194612058.09999999</v>
      </c>
    </row>
    <row r="24" spans="1:23" s="71" customFormat="1" ht="18.3" customHeight="1">
      <c r="A24" s="107" t="s">
        <v>428</v>
      </c>
      <c r="B24" s="77">
        <v>5896908.9000000004</v>
      </c>
      <c r="C24" s="77">
        <v>4799477.7</v>
      </c>
      <c r="D24" s="77">
        <v>376742.39</v>
      </c>
      <c r="E24" s="77">
        <v>130223981.40000001</v>
      </c>
      <c r="F24" s="77">
        <v>2925000</v>
      </c>
      <c r="G24" s="77">
        <v>3247138.29</v>
      </c>
      <c r="H24" s="77">
        <v>162450</v>
      </c>
      <c r="I24" s="77"/>
      <c r="J24" s="77"/>
      <c r="K24" s="77"/>
      <c r="L24" s="77"/>
      <c r="M24" s="77"/>
      <c r="N24" s="77">
        <v>47084</v>
      </c>
      <c r="O24" s="77">
        <v>314056843.08999997</v>
      </c>
      <c r="P24" s="77">
        <v>8750000</v>
      </c>
      <c r="Q24" s="77">
        <v>6000000</v>
      </c>
      <c r="R24" s="77"/>
      <c r="S24" s="77">
        <v>186637500</v>
      </c>
      <c r="T24" s="77"/>
      <c r="U24" s="77"/>
      <c r="V24" s="77"/>
      <c r="W24" s="108">
        <v>663123125.76999998</v>
      </c>
    </row>
    <row r="25" spans="1:23" s="71" customFormat="1" ht="22.95" customHeight="1">
      <c r="A25" s="107" t="s">
        <v>429</v>
      </c>
      <c r="B25" s="77">
        <v>180483350.44999999</v>
      </c>
      <c r="C25" s="77">
        <v>36111519.020000003</v>
      </c>
      <c r="D25" s="77">
        <v>11785511.67</v>
      </c>
      <c r="E25" s="77">
        <v>89513801.560000002</v>
      </c>
      <c r="F25" s="77"/>
      <c r="G25" s="77"/>
      <c r="H25" s="77">
        <v>8513288.75</v>
      </c>
      <c r="I25" s="77"/>
      <c r="J25" s="77"/>
      <c r="K25" s="77"/>
      <c r="L25" s="77">
        <v>211604.56</v>
      </c>
      <c r="M25" s="77"/>
      <c r="N25" s="77">
        <v>3559894.65</v>
      </c>
      <c r="O25" s="77">
        <v>229416964.84</v>
      </c>
      <c r="P25" s="77">
        <v>3000000</v>
      </c>
      <c r="Q25" s="77">
        <v>7544027.1799999997</v>
      </c>
      <c r="R25" s="77">
        <v>3087986.45</v>
      </c>
      <c r="S25" s="77">
        <v>190617359.21000001</v>
      </c>
      <c r="T25" s="77"/>
      <c r="U25" s="77"/>
      <c r="V25" s="77"/>
      <c r="W25" s="108">
        <v>763845308.34000003</v>
      </c>
    </row>
    <row r="26" spans="1:23" s="71" customFormat="1" ht="18.3" customHeight="1">
      <c r="A26" s="107" t="s">
        <v>430</v>
      </c>
      <c r="B26" s="77">
        <v>2284414.83</v>
      </c>
      <c r="C26" s="77">
        <v>64552.71</v>
      </c>
      <c r="D26" s="77">
        <v>145315.17000000001</v>
      </c>
      <c r="E26" s="77"/>
      <c r="F26" s="77"/>
      <c r="G26" s="77">
        <v>1440562.48</v>
      </c>
      <c r="H26" s="77"/>
      <c r="I26" s="77"/>
      <c r="J26" s="77"/>
      <c r="K26" s="77"/>
      <c r="L26" s="77"/>
      <c r="M26" s="77"/>
      <c r="N26" s="77"/>
      <c r="O26" s="77">
        <v>372585544.68000001</v>
      </c>
      <c r="P26" s="77"/>
      <c r="Q26" s="77">
        <v>65000000</v>
      </c>
      <c r="R26" s="77"/>
      <c r="S26" s="77"/>
      <c r="T26" s="77"/>
      <c r="U26" s="77"/>
      <c r="V26" s="77"/>
      <c r="W26" s="108">
        <v>441520389.87</v>
      </c>
    </row>
    <row r="27" spans="1:23" s="71" customFormat="1" ht="18.3" customHeight="1">
      <c r="A27" s="107" t="s">
        <v>431</v>
      </c>
      <c r="B27" s="77">
        <v>55393955.310000002</v>
      </c>
      <c r="C27" s="77">
        <v>18333756.859999999</v>
      </c>
      <c r="D27" s="77">
        <v>3477688.25</v>
      </c>
      <c r="E27" s="77">
        <v>129235998.05</v>
      </c>
      <c r="F27" s="77">
        <v>174435968.68000001</v>
      </c>
      <c r="G27" s="77"/>
      <c r="H27" s="77">
        <v>18135557.149999999</v>
      </c>
      <c r="I27" s="77"/>
      <c r="J27" s="77"/>
      <c r="K27" s="77"/>
      <c r="L27" s="77"/>
      <c r="M27" s="77"/>
      <c r="N27" s="77">
        <v>77338.37</v>
      </c>
      <c r="O27" s="77">
        <v>70301.399999999994</v>
      </c>
      <c r="P27" s="77"/>
      <c r="Q27" s="77"/>
      <c r="R27" s="77"/>
      <c r="S27" s="77">
        <v>21062</v>
      </c>
      <c r="T27" s="77"/>
      <c r="U27" s="77"/>
      <c r="V27" s="77"/>
      <c r="W27" s="108">
        <v>399181626.06999999</v>
      </c>
    </row>
    <row r="28" spans="1:23" s="71" customFormat="1" ht="22.95" customHeight="1">
      <c r="A28" s="107" t="s">
        <v>432</v>
      </c>
      <c r="B28" s="77">
        <v>237098826.87</v>
      </c>
      <c r="C28" s="77">
        <v>49912977.079999998</v>
      </c>
      <c r="D28" s="77">
        <v>14831950.800000001</v>
      </c>
      <c r="E28" s="77">
        <v>168284039.47</v>
      </c>
      <c r="F28" s="77">
        <v>107406861.86</v>
      </c>
      <c r="G28" s="77">
        <v>11048631.26</v>
      </c>
      <c r="H28" s="77">
        <v>475000</v>
      </c>
      <c r="I28" s="77"/>
      <c r="J28" s="77">
        <v>670373.76</v>
      </c>
      <c r="K28" s="77"/>
      <c r="L28" s="77">
        <v>166769.43</v>
      </c>
      <c r="M28" s="77"/>
      <c r="N28" s="77">
        <v>161597554.78999999</v>
      </c>
      <c r="O28" s="77">
        <v>1213924.5900000001</v>
      </c>
      <c r="P28" s="77">
        <v>286069487.73000002</v>
      </c>
      <c r="Q28" s="77">
        <v>4440843.6900000004</v>
      </c>
      <c r="R28" s="77"/>
      <c r="S28" s="77"/>
      <c r="T28" s="77"/>
      <c r="U28" s="77"/>
      <c r="V28" s="77">
        <v>1150673.74</v>
      </c>
      <c r="W28" s="108">
        <v>1044367915.0700001</v>
      </c>
    </row>
    <row r="29" spans="1:23" s="71" customFormat="1" ht="18.3" customHeight="1">
      <c r="A29" s="107" t="s">
        <v>433</v>
      </c>
      <c r="B29" s="77">
        <v>19463720066.669998</v>
      </c>
      <c r="C29" s="77">
        <v>274167616.42000002</v>
      </c>
      <c r="D29" s="77">
        <v>1263694034.4400001</v>
      </c>
      <c r="E29" s="77">
        <v>184612927.84999999</v>
      </c>
      <c r="F29" s="77">
        <v>8601370.6300000008</v>
      </c>
      <c r="G29" s="77">
        <v>54608002.119999997</v>
      </c>
      <c r="H29" s="77"/>
      <c r="I29" s="77"/>
      <c r="J29" s="77"/>
      <c r="K29" s="77">
        <v>8088</v>
      </c>
      <c r="L29" s="77"/>
      <c r="M29" s="77"/>
      <c r="N29" s="77">
        <v>3821184.96</v>
      </c>
      <c r="O29" s="77">
        <v>356650877.44</v>
      </c>
      <c r="P29" s="77"/>
      <c r="Q29" s="77"/>
      <c r="R29" s="77"/>
      <c r="S29" s="77"/>
      <c r="T29" s="77"/>
      <c r="U29" s="77"/>
      <c r="V29" s="77"/>
      <c r="W29" s="108">
        <v>21609884168.529999</v>
      </c>
    </row>
    <row r="30" spans="1:23" s="71" customFormat="1" ht="22.95" customHeight="1">
      <c r="A30" s="107" t="s">
        <v>434</v>
      </c>
      <c r="B30" s="77">
        <v>206414166.93000001</v>
      </c>
      <c r="C30" s="77">
        <v>7267980.4699999997</v>
      </c>
      <c r="D30" s="77">
        <v>13504511.199999999</v>
      </c>
      <c r="E30" s="77">
        <v>1583418785</v>
      </c>
      <c r="F30" s="77">
        <v>2738344.92</v>
      </c>
      <c r="G30" s="77">
        <v>5000000</v>
      </c>
      <c r="H30" s="77">
        <v>281126</v>
      </c>
      <c r="I30" s="77"/>
      <c r="J30" s="77"/>
      <c r="K30" s="77"/>
      <c r="L30" s="77">
        <v>157927.39000000001</v>
      </c>
      <c r="M30" s="77"/>
      <c r="N30" s="77">
        <v>5562.5</v>
      </c>
      <c r="O30" s="77">
        <v>50952210</v>
      </c>
      <c r="P30" s="77">
        <v>2184911.81</v>
      </c>
      <c r="Q30" s="77"/>
      <c r="R30" s="77">
        <v>147956764.69999999</v>
      </c>
      <c r="S30" s="77"/>
      <c r="T30" s="77"/>
      <c r="U30" s="77"/>
      <c r="V30" s="77"/>
      <c r="W30" s="108">
        <v>2019882290.9200001</v>
      </c>
    </row>
    <row r="31" spans="1:23" s="71" customFormat="1" ht="18.3" customHeight="1">
      <c r="A31" s="107" t="s">
        <v>435</v>
      </c>
      <c r="B31" s="77">
        <v>7423667.4500000002</v>
      </c>
      <c r="C31" s="77">
        <v>4252028.93</v>
      </c>
      <c r="D31" s="77">
        <v>470827.6</v>
      </c>
      <c r="E31" s="77">
        <v>30507566914.700001</v>
      </c>
      <c r="F31" s="77">
        <v>133447643.02</v>
      </c>
      <c r="G31" s="77"/>
      <c r="H31" s="77"/>
      <c r="I31" s="77"/>
      <c r="J31" s="77"/>
      <c r="K31" s="77"/>
      <c r="L31" s="77">
        <v>2559786.61</v>
      </c>
      <c r="M31" s="77"/>
      <c r="N31" s="77"/>
      <c r="O31" s="77"/>
      <c r="P31" s="77"/>
      <c r="Q31" s="77"/>
      <c r="R31" s="77"/>
      <c r="S31" s="77"/>
      <c r="T31" s="77"/>
      <c r="U31" s="77"/>
      <c r="V31" s="77"/>
      <c r="W31" s="108">
        <v>30655720868.310001</v>
      </c>
    </row>
    <row r="32" spans="1:23" s="71" customFormat="1" ht="18.3" customHeight="1">
      <c r="A32" s="107" t="s">
        <v>436</v>
      </c>
      <c r="B32" s="77">
        <v>5612513029.5900002</v>
      </c>
      <c r="C32" s="77">
        <v>128333.1</v>
      </c>
      <c r="D32" s="77">
        <v>91689.16</v>
      </c>
      <c r="E32" s="77">
        <v>46923383506.540001</v>
      </c>
      <c r="F32" s="77">
        <v>403083541.75</v>
      </c>
      <c r="G32" s="77">
        <v>1353750</v>
      </c>
      <c r="H32" s="77"/>
      <c r="I32" s="77"/>
      <c r="J32" s="77"/>
      <c r="K32" s="77"/>
      <c r="L32" s="77">
        <v>25910.92</v>
      </c>
      <c r="M32" s="77"/>
      <c r="N32" s="77"/>
      <c r="O32" s="77"/>
      <c r="P32" s="77"/>
      <c r="Q32" s="77"/>
      <c r="R32" s="77"/>
      <c r="S32" s="77"/>
      <c r="T32" s="77"/>
      <c r="U32" s="77"/>
      <c r="V32" s="77"/>
      <c r="W32" s="108">
        <v>52940579761.059998</v>
      </c>
    </row>
    <row r="33" spans="1:23" s="71" customFormat="1" ht="18.3" customHeight="1">
      <c r="A33" s="107" t="s">
        <v>437</v>
      </c>
      <c r="B33" s="77">
        <v>8992970.0299999993</v>
      </c>
      <c r="C33" s="77">
        <v>10167281.57</v>
      </c>
      <c r="D33" s="77">
        <v>576072.31000000006</v>
      </c>
      <c r="E33" s="77">
        <v>5398233843.5699997</v>
      </c>
      <c r="F33" s="77">
        <v>325085229.23000002</v>
      </c>
      <c r="G33" s="77"/>
      <c r="H33" s="77"/>
      <c r="I33" s="77"/>
      <c r="J33" s="77"/>
      <c r="K33" s="77"/>
      <c r="L33" s="77">
        <v>21540.47</v>
      </c>
      <c r="M33" s="77">
        <v>74491.460000000006</v>
      </c>
      <c r="N33" s="77">
        <v>9780434.5899999999</v>
      </c>
      <c r="O33" s="77">
        <v>18292046.5</v>
      </c>
      <c r="P33" s="77"/>
      <c r="Q33" s="77"/>
      <c r="R33" s="77"/>
      <c r="S33" s="77"/>
      <c r="T33" s="77"/>
      <c r="U33" s="77"/>
      <c r="V33" s="77"/>
      <c r="W33" s="108">
        <v>5771223909.7299995</v>
      </c>
    </row>
    <row r="34" spans="1:23" s="71" customFormat="1" ht="18.3" customHeight="1">
      <c r="A34" s="107" t="s">
        <v>438</v>
      </c>
      <c r="B34" s="77">
        <v>9223219.5</v>
      </c>
      <c r="C34" s="77">
        <v>12546634.51</v>
      </c>
      <c r="D34" s="77">
        <v>592306.74</v>
      </c>
      <c r="E34" s="77">
        <v>255119058.50999999</v>
      </c>
      <c r="F34" s="77">
        <v>446638167.12</v>
      </c>
      <c r="G34" s="77"/>
      <c r="H34" s="77">
        <v>11723382.1</v>
      </c>
      <c r="I34" s="77"/>
      <c r="J34" s="77"/>
      <c r="K34" s="77">
        <v>73750</v>
      </c>
      <c r="L34" s="77"/>
      <c r="M34" s="77"/>
      <c r="N34" s="77">
        <v>7872280.75</v>
      </c>
      <c r="O34" s="77"/>
      <c r="P34" s="77"/>
      <c r="Q34" s="77"/>
      <c r="R34" s="77"/>
      <c r="S34" s="77"/>
      <c r="T34" s="77"/>
      <c r="U34" s="77"/>
      <c r="V34" s="77"/>
      <c r="W34" s="108">
        <v>743788799.23000002</v>
      </c>
    </row>
    <row r="35" spans="1:23" s="71" customFormat="1" ht="18.3" customHeight="1">
      <c r="A35" s="107" t="s">
        <v>439</v>
      </c>
      <c r="B35" s="77"/>
      <c r="C35" s="77"/>
      <c r="D35" s="77"/>
      <c r="E35" s="77"/>
      <c r="F35" s="77"/>
      <c r="G35" s="77"/>
      <c r="H35" s="77"/>
      <c r="I35" s="77"/>
      <c r="J35" s="77"/>
      <c r="K35" s="77"/>
      <c r="L35" s="77"/>
      <c r="M35" s="77"/>
      <c r="N35" s="77"/>
      <c r="O35" s="77">
        <v>4080650000</v>
      </c>
      <c r="P35" s="77"/>
      <c r="Q35" s="77"/>
      <c r="R35" s="77"/>
      <c r="S35" s="77"/>
      <c r="T35" s="77"/>
      <c r="U35" s="77"/>
      <c r="V35" s="77"/>
      <c r="W35" s="108">
        <v>4080650000</v>
      </c>
    </row>
    <row r="36" spans="1:23" s="71" customFormat="1" ht="22.95" customHeight="1">
      <c r="A36" s="107" t="s">
        <v>440</v>
      </c>
      <c r="B36" s="77">
        <v>1102401965.4000001</v>
      </c>
      <c r="C36" s="77">
        <v>416282109.82999998</v>
      </c>
      <c r="D36" s="77">
        <v>68596742.5</v>
      </c>
      <c r="E36" s="77">
        <v>829337674.19000006</v>
      </c>
      <c r="F36" s="77">
        <v>132691512.15000001</v>
      </c>
      <c r="G36" s="77">
        <v>11599336.92</v>
      </c>
      <c r="H36" s="77">
        <v>23774473.530000001</v>
      </c>
      <c r="I36" s="77"/>
      <c r="J36" s="77">
        <v>182119998.91999999</v>
      </c>
      <c r="K36" s="77">
        <v>35776546814.470001</v>
      </c>
      <c r="L36" s="77">
        <v>414029.06</v>
      </c>
      <c r="M36" s="77"/>
      <c r="N36" s="77">
        <v>77380842.859999999</v>
      </c>
      <c r="O36" s="77">
        <v>15047801.58</v>
      </c>
      <c r="P36" s="77"/>
      <c r="Q36" s="77"/>
      <c r="R36" s="77"/>
      <c r="S36" s="77"/>
      <c r="T36" s="77"/>
      <c r="U36" s="77">
        <v>463658275.95999998</v>
      </c>
      <c r="V36" s="77"/>
      <c r="W36" s="108">
        <v>39099851577.370003</v>
      </c>
    </row>
    <row r="37" spans="1:23" s="71" customFormat="1" ht="18.3" customHeight="1">
      <c r="A37" s="107" t="s">
        <v>441</v>
      </c>
      <c r="B37" s="77"/>
      <c r="C37" s="77"/>
      <c r="D37" s="77"/>
      <c r="E37" s="77">
        <v>435768897.25</v>
      </c>
      <c r="F37" s="77"/>
      <c r="G37" s="77"/>
      <c r="H37" s="77"/>
      <c r="I37" s="77"/>
      <c r="J37" s="77"/>
      <c r="K37" s="77"/>
      <c r="L37" s="77"/>
      <c r="M37" s="77"/>
      <c r="N37" s="77"/>
      <c r="O37" s="77"/>
      <c r="P37" s="77"/>
      <c r="Q37" s="77"/>
      <c r="R37" s="77"/>
      <c r="S37" s="77">
        <v>65061738.5</v>
      </c>
      <c r="T37" s="77"/>
      <c r="U37" s="77"/>
      <c r="V37" s="77"/>
      <c r="W37" s="108">
        <v>500830635.75</v>
      </c>
    </row>
    <row r="38" spans="1:23" s="71" customFormat="1" ht="18.3" customHeight="1">
      <c r="A38" s="107" t="s">
        <v>442</v>
      </c>
      <c r="B38" s="77">
        <v>1566864.21</v>
      </c>
      <c r="C38" s="77">
        <v>1712288.67</v>
      </c>
      <c r="D38" s="77">
        <v>100152.26</v>
      </c>
      <c r="E38" s="77">
        <v>221842.47</v>
      </c>
      <c r="F38" s="77">
        <v>171018.23</v>
      </c>
      <c r="G38" s="77">
        <v>17435499.760000002</v>
      </c>
      <c r="H38" s="77"/>
      <c r="I38" s="77"/>
      <c r="J38" s="77"/>
      <c r="K38" s="77"/>
      <c r="L38" s="77"/>
      <c r="M38" s="77"/>
      <c r="N38" s="77">
        <v>2161681.84</v>
      </c>
      <c r="O38" s="77">
        <v>16567.86</v>
      </c>
      <c r="P38" s="77">
        <v>38760742.310000002</v>
      </c>
      <c r="Q38" s="77"/>
      <c r="R38" s="77"/>
      <c r="S38" s="77"/>
      <c r="T38" s="77"/>
      <c r="U38" s="77"/>
      <c r="V38" s="77"/>
      <c r="W38" s="108">
        <v>62146657.609999999</v>
      </c>
    </row>
    <row r="39" spans="1:23" s="71" customFormat="1" ht="22.95" customHeight="1">
      <c r="A39" s="107" t="s">
        <v>443</v>
      </c>
      <c r="B39" s="77">
        <v>505994219.60000002</v>
      </c>
      <c r="C39" s="77">
        <v>205274351.16999999</v>
      </c>
      <c r="D39" s="77">
        <v>16976698.329999998</v>
      </c>
      <c r="E39" s="77">
        <v>120755919.3</v>
      </c>
      <c r="F39" s="77">
        <v>43687800.140000001</v>
      </c>
      <c r="G39" s="77">
        <v>5679561.8399999999</v>
      </c>
      <c r="H39" s="77">
        <v>158758707.78999999</v>
      </c>
      <c r="I39" s="77"/>
      <c r="J39" s="77">
        <v>6907944.8700000001</v>
      </c>
      <c r="K39" s="77">
        <v>16467766.51</v>
      </c>
      <c r="L39" s="77">
        <v>3467785.97</v>
      </c>
      <c r="M39" s="77"/>
      <c r="N39" s="77">
        <v>62375665.049999997</v>
      </c>
      <c r="O39" s="77">
        <v>13227291.5</v>
      </c>
      <c r="P39" s="77">
        <v>20740399.52</v>
      </c>
      <c r="Q39" s="77"/>
      <c r="R39" s="77"/>
      <c r="S39" s="77">
        <v>20979000</v>
      </c>
      <c r="T39" s="77"/>
      <c r="U39" s="77"/>
      <c r="V39" s="77"/>
      <c r="W39" s="108">
        <v>1201293111.5899999</v>
      </c>
    </row>
    <row r="40" spans="1:23" s="71" customFormat="1" ht="18.3" customHeight="1">
      <c r="A40" s="107" t="s">
        <v>444</v>
      </c>
      <c r="B40" s="77">
        <v>1206480224</v>
      </c>
      <c r="C40" s="77"/>
      <c r="D40" s="77"/>
      <c r="E40" s="77"/>
      <c r="F40" s="77"/>
      <c r="G40" s="77"/>
      <c r="H40" s="77"/>
      <c r="I40" s="77"/>
      <c r="J40" s="77"/>
      <c r="K40" s="77"/>
      <c r="L40" s="77">
        <v>2904738000</v>
      </c>
      <c r="M40" s="77"/>
      <c r="N40" s="77"/>
      <c r="O40" s="77"/>
      <c r="P40" s="77"/>
      <c r="Q40" s="77"/>
      <c r="R40" s="77"/>
      <c r="S40" s="77"/>
      <c r="T40" s="77">
        <v>641503011</v>
      </c>
      <c r="U40" s="77"/>
      <c r="V40" s="77"/>
      <c r="W40" s="108">
        <v>4752721235</v>
      </c>
    </row>
    <row r="41" spans="1:23" s="71" customFormat="1" ht="18.3" customHeight="1">
      <c r="A41" s="107" t="s">
        <v>445</v>
      </c>
      <c r="B41" s="77"/>
      <c r="C41" s="77">
        <v>489419853.63999999</v>
      </c>
      <c r="D41" s="77"/>
      <c r="E41" s="77"/>
      <c r="F41" s="77"/>
      <c r="G41" s="77"/>
      <c r="H41" s="77"/>
      <c r="I41" s="77"/>
      <c r="J41" s="77">
        <v>40408487005.489998</v>
      </c>
      <c r="K41" s="77"/>
      <c r="L41" s="77"/>
      <c r="M41" s="77"/>
      <c r="N41" s="77"/>
      <c r="O41" s="77"/>
      <c r="P41" s="77"/>
      <c r="Q41" s="77"/>
      <c r="R41" s="77"/>
      <c r="S41" s="77"/>
      <c r="T41" s="77"/>
      <c r="U41" s="77"/>
      <c r="V41" s="77">
        <v>122161731165.50999</v>
      </c>
      <c r="W41" s="108">
        <v>163059638024.64001</v>
      </c>
    </row>
    <row r="42" spans="1:23" s="71" customFormat="1" ht="26.25" customHeight="1">
      <c r="A42" s="78" t="s">
        <v>59</v>
      </c>
      <c r="B42" s="79">
        <v>42050240985.480003</v>
      </c>
      <c r="C42" s="79">
        <v>4515216460.3299999</v>
      </c>
      <c r="D42" s="79">
        <v>2225120264.5500002</v>
      </c>
      <c r="E42" s="79">
        <v>130320932767</v>
      </c>
      <c r="F42" s="79">
        <v>6411313951.0600004</v>
      </c>
      <c r="G42" s="79">
        <v>2432274011.6399999</v>
      </c>
      <c r="H42" s="79">
        <v>597280817.57000005</v>
      </c>
      <c r="I42" s="79">
        <v>10484686063.360001</v>
      </c>
      <c r="J42" s="79">
        <v>40598387032.059998</v>
      </c>
      <c r="K42" s="79">
        <v>36268566599.550003</v>
      </c>
      <c r="L42" s="79">
        <v>2967499339.23</v>
      </c>
      <c r="M42" s="79">
        <v>74491.460000000006</v>
      </c>
      <c r="N42" s="79">
        <v>2627793904.8299999</v>
      </c>
      <c r="O42" s="79">
        <v>12162785410.49</v>
      </c>
      <c r="P42" s="79">
        <v>27725852077.009998</v>
      </c>
      <c r="Q42" s="79">
        <v>83022083.75</v>
      </c>
      <c r="R42" s="79">
        <v>277185709.14999998</v>
      </c>
      <c r="S42" s="79">
        <v>1812847614.4400001</v>
      </c>
      <c r="T42" s="79">
        <v>641503011</v>
      </c>
      <c r="U42" s="79">
        <v>597101407.96000004</v>
      </c>
      <c r="V42" s="79">
        <v>122162881839.25</v>
      </c>
      <c r="W42" s="229">
        <v>446962565841.16998</v>
      </c>
    </row>
    <row r="43" spans="1:23" s="71" customFormat="1" ht="54.75" customHeight="1"/>
  </sheetData>
  <mergeCells count="3">
    <mergeCell ref="A2:G2"/>
    <mergeCell ref="A1:H1"/>
    <mergeCell ref="I1:P1"/>
  </mergeCells>
  <pageMargins left="0.7" right="0.7" top="0.75" bottom="0.75" header="0.3" footer="0.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8"/>
  <sheetViews>
    <sheetView showGridLines="0" topLeftCell="A17" zoomScale="90" zoomScaleNormal="90" workbookViewId="0">
      <selection activeCell="H32" sqref="H32"/>
    </sheetView>
  </sheetViews>
  <sheetFormatPr defaultColWidth="9.21875" defaultRowHeight="13.2"/>
  <cols>
    <col min="1" max="1" width="48.21875" style="72" customWidth="1"/>
    <col min="2" max="2" width="15.21875" style="72" customWidth="1"/>
    <col min="3" max="3" width="17.21875" style="72" customWidth="1"/>
    <col min="4" max="4" width="16.21875" style="72" customWidth="1"/>
    <col min="5" max="6" width="15.109375" style="72" customWidth="1"/>
    <col min="7" max="11" width="16.44140625" style="72" customWidth="1"/>
    <col min="12" max="16384" width="9.21875" style="72"/>
  </cols>
  <sheetData>
    <row r="1" spans="1:10" s="71" customFormat="1" ht="14.55" customHeight="1">
      <c r="A1" s="89" t="s">
        <v>210</v>
      </c>
      <c r="B1" s="75"/>
      <c r="C1" s="75"/>
      <c r="D1" s="75"/>
      <c r="E1" s="75"/>
      <c r="F1" s="75"/>
      <c r="G1" s="75"/>
      <c r="H1" s="75"/>
    </row>
    <row r="2" spans="1:10" s="71" customFormat="1" ht="14.25" customHeight="1">
      <c r="A2" s="264"/>
      <c r="B2" s="264"/>
      <c r="C2" s="264"/>
      <c r="D2" s="264"/>
      <c r="E2" s="264"/>
      <c r="F2" s="264"/>
      <c r="G2" s="264"/>
      <c r="H2" s="264"/>
    </row>
    <row r="3" spans="1:10" s="71" customFormat="1" ht="15" customHeight="1">
      <c r="A3" s="75"/>
      <c r="B3" s="90" t="s">
        <v>963</v>
      </c>
      <c r="C3" s="87"/>
      <c r="D3" s="90"/>
      <c r="E3" s="90"/>
      <c r="F3" s="90"/>
      <c r="G3" s="90"/>
      <c r="H3" s="90"/>
    </row>
    <row r="4" spans="1:10" s="71" customFormat="1" ht="15" customHeight="1">
      <c r="A4" s="82"/>
      <c r="B4" s="82"/>
      <c r="C4" s="82"/>
      <c r="D4" s="82"/>
      <c r="E4" s="82"/>
      <c r="F4" s="82"/>
      <c r="G4" s="82"/>
      <c r="H4" s="82"/>
    </row>
    <row r="5" spans="1:10" ht="21.45" customHeight="1">
      <c r="A5" s="265" t="s">
        <v>459</v>
      </c>
      <c r="B5" s="266" t="s">
        <v>570</v>
      </c>
      <c r="C5" s="266"/>
      <c r="D5" s="266"/>
      <c r="E5" s="266" t="s">
        <v>571</v>
      </c>
      <c r="F5" s="266"/>
      <c r="G5" s="266" t="s">
        <v>460</v>
      </c>
      <c r="H5" s="266"/>
      <c r="I5" s="263" t="s">
        <v>461</v>
      </c>
      <c r="J5" s="262" t="s">
        <v>59</v>
      </c>
    </row>
    <row r="6" spans="1:10" ht="31.8" customHeight="1">
      <c r="A6" s="265"/>
      <c r="B6" s="127" t="s">
        <v>572</v>
      </c>
      <c r="C6" s="127" t="s">
        <v>573</v>
      </c>
      <c r="D6" s="127" t="s">
        <v>574</v>
      </c>
      <c r="E6" s="127" t="s">
        <v>573</v>
      </c>
      <c r="F6" s="127" t="s">
        <v>575</v>
      </c>
      <c r="G6" s="127" t="s">
        <v>462</v>
      </c>
      <c r="H6" s="127" t="s">
        <v>96</v>
      </c>
      <c r="I6" s="263"/>
      <c r="J6" s="262"/>
    </row>
    <row r="7" spans="1:10" ht="18" customHeight="1">
      <c r="A7" s="192" t="s">
        <v>446</v>
      </c>
      <c r="B7" s="193">
        <v>1425218948.3</v>
      </c>
      <c r="C7" s="193">
        <v>5415425525.4700003</v>
      </c>
      <c r="D7" s="193">
        <v>335037884.18000001</v>
      </c>
      <c r="E7" s="193">
        <v>0</v>
      </c>
      <c r="F7" s="193">
        <v>334616274.81</v>
      </c>
      <c r="G7" s="193">
        <v>34328204626.59</v>
      </c>
      <c r="H7" s="193">
        <v>211737726.13</v>
      </c>
      <c r="I7" s="193"/>
      <c r="J7" s="194">
        <v>42050240985.480003</v>
      </c>
    </row>
    <row r="8" spans="1:10" ht="18" customHeight="1">
      <c r="A8" s="192" t="s">
        <v>447</v>
      </c>
      <c r="B8" s="193">
        <v>146567615.16999999</v>
      </c>
      <c r="C8" s="193">
        <v>1625645689.23</v>
      </c>
      <c r="D8" s="193">
        <v>1006143041.0700001</v>
      </c>
      <c r="E8" s="193">
        <v>0</v>
      </c>
      <c r="F8" s="193">
        <v>1649805763.3099999</v>
      </c>
      <c r="G8" s="193">
        <v>87054351.549999997</v>
      </c>
      <c r="H8" s="193">
        <v>0</v>
      </c>
      <c r="I8" s="193"/>
      <c r="J8" s="194">
        <v>4515216460.3299999</v>
      </c>
    </row>
    <row r="9" spans="1:10" ht="18" customHeight="1">
      <c r="A9" s="192" t="s">
        <v>448</v>
      </c>
      <c r="B9" s="193">
        <v>3135067.76</v>
      </c>
      <c r="C9" s="193">
        <v>1695835.68</v>
      </c>
      <c r="D9" s="193">
        <v>7315.62</v>
      </c>
      <c r="E9" s="193">
        <v>0</v>
      </c>
      <c r="F9" s="193">
        <v>1261848.25</v>
      </c>
      <c r="G9" s="193">
        <v>2219020197.2399998</v>
      </c>
      <c r="H9" s="193">
        <v>0</v>
      </c>
      <c r="I9" s="193"/>
      <c r="J9" s="194">
        <v>2225120264.5500002</v>
      </c>
    </row>
    <row r="10" spans="1:10" ht="18" customHeight="1">
      <c r="A10" s="192" t="s">
        <v>449</v>
      </c>
      <c r="B10" s="193">
        <v>371270038.00999999</v>
      </c>
      <c r="C10" s="193">
        <v>128037337231.75</v>
      </c>
      <c r="D10" s="193">
        <v>1877986645.4000001</v>
      </c>
      <c r="E10" s="193">
        <v>0</v>
      </c>
      <c r="F10" s="193">
        <v>34261006.490000002</v>
      </c>
      <c r="G10" s="193">
        <v>77845.350000000006</v>
      </c>
      <c r="H10" s="193">
        <v>0</v>
      </c>
      <c r="I10" s="193"/>
      <c r="J10" s="194">
        <v>130320932767</v>
      </c>
    </row>
    <row r="11" spans="1:10" ht="18" customHeight="1">
      <c r="A11" s="192" t="s">
        <v>450</v>
      </c>
      <c r="B11" s="193">
        <v>1745239.61</v>
      </c>
      <c r="C11" s="193">
        <v>4924027214.3199997</v>
      </c>
      <c r="D11" s="193">
        <v>750896735.32000005</v>
      </c>
      <c r="E11" s="193">
        <v>0</v>
      </c>
      <c r="F11" s="193">
        <v>448710061.20999998</v>
      </c>
      <c r="G11" s="193">
        <v>0</v>
      </c>
      <c r="H11" s="193">
        <v>285934700.60000002</v>
      </c>
      <c r="I11" s="193"/>
      <c r="J11" s="194">
        <v>6411313951.0600004</v>
      </c>
    </row>
    <row r="12" spans="1:10" ht="18" customHeight="1">
      <c r="A12" s="192" t="s">
        <v>451</v>
      </c>
      <c r="B12" s="193">
        <v>33594886.060000002</v>
      </c>
      <c r="C12" s="193">
        <v>2078380948.27</v>
      </c>
      <c r="D12" s="193">
        <v>303574832.29000002</v>
      </c>
      <c r="E12" s="193">
        <v>0</v>
      </c>
      <c r="F12" s="193">
        <v>16723345.02</v>
      </c>
      <c r="G12" s="193">
        <v>0</v>
      </c>
      <c r="H12" s="193">
        <v>0</v>
      </c>
      <c r="I12" s="193"/>
      <c r="J12" s="194">
        <v>2432274011.6399999</v>
      </c>
    </row>
    <row r="13" spans="1:10" ht="18" customHeight="1">
      <c r="A13" s="192" t="s">
        <v>452</v>
      </c>
      <c r="B13" s="193">
        <v>384807.43</v>
      </c>
      <c r="C13" s="193">
        <v>43549822.509999998</v>
      </c>
      <c r="D13" s="193">
        <v>553218897.62</v>
      </c>
      <c r="E13" s="193">
        <v>0</v>
      </c>
      <c r="F13" s="193">
        <v>127290.01</v>
      </c>
      <c r="G13" s="193">
        <v>0</v>
      </c>
      <c r="H13" s="193">
        <v>0</v>
      </c>
      <c r="I13" s="193"/>
      <c r="J13" s="194">
        <v>597280817.57000005</v>
      </c>
    </row>
    <row r="14" spans="1:10" ht="18" customHeight="1">
      <c r="A14" s="192" t="s">
        <v>679</v>
      </c>
      <c r="B14" s="193">
        <v>0</v>
      </c>
      <c r="C14" s="193">
        <v>10469184999.67</v>
      </c>
      <c r="D14" s="193">
        <v>15501063.689999999</v>
      </c>
      <c r="E14" s="193">
        <v>0</v>
      </c>
      <c r="F14" s="193">
        <v>0</v>
      </c>
      <c r="G14" s="193">
        <v>0</v>
      </c>
      <c r="H14" s="193">
        <v>0</v>
      </c>
      <c r="I14" s="193"/>
      <c r="J14" s="194">
        <v>10484686063.360001</v>
      </c>
    </row>
    <row r="15" spans="1:10" ht="18" customHeight="1">
      <c r="A15" s="192" t="s">
        <v>680</v>
      </c>
      <c r="B15" s="193">
        <v>17578.669999999998</v>
      </c>
      <c r="C15" s="193">
        <v>7258838902.7799997</v>
      </c>
      <c r="D15" s="193">
        <v>311353.77</v>
      </c>
      <c r="E15" s="193">
        <v>0</v>
      </c>
      <c r="F15" s="193">
        <v>80676479.980000004</v>
      </c>
      <c r="G15" s="193">
        <v>0</v>
      </c>
      <c r="H15" s="193">
        <v>0</v>
      </c>
      <c r="I15" s="193">
        <v>33258542716.860001</v>
      </c>
      <c r="J15" s="194">
        <v>40598387032.059998</v>
      </c>
    </row>
    <row r="16" spans="1:10" ht="18" customHeight="1">
      <c r="A16" s="192" t="s">
        <v>681</v>
      </c>
      <c r="B16" s="193">
        <v>431135429</v>
      </c>
      <c r="C16" s="193">
        <v>34022103073.389999</v>
      </c>
      <c r="D16" s="193">
        <v>1495477991.02</v>
      </c>
      <c r="E16" s="193">
        <v>0</v>
      </c>
      <c r="F16" s="193">
        <v>319850106.13999999</v>
      </c>
      <c r="G16" s="193">
        <v>0</v>
      </c>
      <c r="H16" s="193">
        <v>0</v>
      </c>
      <c r="I16" s="193"/>
      <c r="J16" s="194">
        <v>36268566599.550003</v>
      </c>
    </row>
    <row r="17" spans="1:10" ht="18" customHeight="1">
      <c r="A17" s="192" t="s">
        <v>453</v>
      </c>
      <c r="B17" s="193">
        <v>834154.39</v>
      </c>
      <c r="C17" s="193">
        <v>2911501976.8800001</v>
      </c>
      <c r="D17" s="193">
        <v>41933650.960000001</v>
      </c>
      <c r="E17" s="193">
        <v>0</v>
      </c>
      <c r="F17" s="193">
        <v>13229557</v>
      </c>
      <c r="G17" s="193">
        <v>0</v>
      </c>
      <c r="H17" s="193">
        <v>0</v>
      </c>
      <c r="I17" s="193"/>
      <c r="J17" s="194">
        <v>2967499339.23</v>
      </c>
    </row>
    <row r="18" spans="1:10" ht="18" customHeight="1">
      <c r="A18" s="192" t="s">
        <v>682</v>
      </c>
      <c r="B18" s="193">
        <v>0</v>
      </c>
      <c r="C18" s="193">
        <v>0</v>
      </c>
      <c r="D18" s="193">
        <v>74491.460000000006</v>
      </c>
      <c r="E18" s="193">
        <v>0</v>
      </c>
      <c r="F18" s="193">
        <v>0</v>
      </c>
      <c r="G18" s="193">
        <v>0</v>
      </c>
      <c r="H18" s="193">
        <v>0</v>
      </c>
      <c r="I18" s="193"/>
      <c r="J18" s="194">
        <v>74491.460000000006</v>
      </c>
    </row>
    <row r="19" spans="1:10" ht="18" customHeight="1">
      <c r="A19" s="192" t="s">
        <v>454</v>
      </c>
      <c r="B19" s="193">
        <v>82755769.060000002</v>
      </c>
      <c r="C19" s="193">
        <v>267536304.94999999</v>
      </c>
      <c r="D19" s="193">
        <v>2052863929.3499999</v>
      </c>
      <c r="E19" s="193">
        <v>0</v>
      </c>
      <c r="F19" s="193">
        <v>224637901.47</v>
      </c>
      <c r="G19" s="193">
        <v>0</v>
      </c>
      <c r="H19" s="193">
        <v>0</v>
      </c>
      <c r="I19" s="193"/>
      <c r="J19" s="194">
        <v>2627793904.8299999</v>
      </c>
    </row>
    <row r="20" spans="1:10" ht="18" customHeight="1">
      <c r="A20" s="192" t="s">
        <v>513</v>
      </c>
      <c r="B20" s="193">
        <v>2743214562.5700002</v>
      </c>
      <c r="C20" s="193">
        <v>9130434297.8400002</v>
      </c>
      <c r="D20" s="193">
        <v>285218921.88</v>
      </c>
      <c r="E20" s="193">
        <v>0</v>
      </c>
      <c r="F20" s="193">
        <v>3917628.2</v>
      </c>
      <c r="G20" s="193">
        <v>0</v>
      </c>
      <c r="H20" s="193">
        <v>0</v>
      </c>
      <c r="I20" s="193"/>
      <c r="J20" s="194">
        <v>12162785410.49</v>
      </c>
    </row>
    <row r="21" spans="1:10" ht="18" customHeight="1">
      <c r="A21" s="192" t="s">
        <v>455</v>
      </c>
      <c r="B21" s="193">
        <v>2220971.87</v>
      </c>
      <c r="C21" s="193">
        <v>27196526622.610001</v>
      </c>
      <c r="D21" s="193">
        <v>520503306.36000001</v>
      </c>
      <c r="E21" s="193">
        <v>0</v>
      </c>
      <c r="F21" s="193">
        <v>6601176.1699999999</v>
      </c>
      <c r="G21" s="193">
        <v>0</v>
      </c>
      <c r="H21" s="193">
        <v>0</v>
      </c>
      <c r="I21" s="193"/>
      <c r="J21" s="194">
        <v>27725852077.009998</v>
      </c>
    </row>
    <row r="22" spans="1:10" ht="18" customHeight="1">
      <c r="A22" s="192" t="s">
        <v>456</v>
      </c>
      <c r="B22" s="193">
        <v>2</v>
      </c>
      <c r="C22" s="193">
        <v>72885974.310000002</v>
      </c>
      <c r="D22" s="193">
        <v>6900000</v>
      </c>
      <c r="E22" s="193">
        <v>0</v>
      </c>
      <c r="F22" s="193">
        <v>3236107.44</v>
      </c>
      <c r="G22" s="193">
        <v>0</v>
      </c>
      <c r="H22" s="193">
        <v>0</v>
      </c>
      <c r="I22" s="193"/>
      <c r="J22" s="194">
        <v>83022083.75</v>
      </c>
    </row>
    <row r="23" spans="1:10" ht="18" customHeight="1">
      <c r="A23" s="192" t="s">
        <v>457</v>
      </c>
      <c r="B23" s="193">
        <v>0</v>
      </c>
      <c r="C23" s="193">
        <v>0</v>
      </c>
      <c r="D23" s="193">
        <v>277185709.14999998</v>
      </c>
      <c r="E23" s="193">
        <v>0</v>
      </c>
      <c r="F23" s="193">
        <v>0</v>
      </c>
      <c r="G23" s="193">
        <v>0</v>
      </c>
      <c r="H23" s="193">
        <v>0</v>
      </c>
      <c r="I23" s="193"/>
      <c r="J23" s="194">
        <v>277185709.14999998</v>
      </c>
    </row>
    <row r="24" spans="1:10" ht="18" customHeight="1">
      <c r="A24" s="192" t="s">
        <v>458</v>
      </c>
      <c r="B24" s="193">
        <v>0</v>
      </c>
      <c r="C24" s="193">
        <v>1812837614.4400001</v>
      </c>
      <c r="D24" s="193">
        <v>10000</v>
      </c>
      <c r="E24" s="193">
        <v>0</v>
      </c>
      <c r="F24" s="193">
        <v>0</v>
      </c>
      <c r="G24" s="193">
        <v>0</v>
      </c>
      <c r="H24" s="193">
        <v>0</v>
      </c>
      <c r="I24" s="193"/>
      <c r="J24" s="194">
        <v>1812847614.4400001</v>
      </c>
    </row>
    <row r="25" spans="1:10" ht="18" customHeight="1">
      <c r="A25" s="192" t="s">
        <v>683</v>
      </c>
      <c r="B25" s="193">
        <v>641503011</v>
      </c>
      <c r="C25" s="193">
        <v>0</v>
      </c>
      <c r="D25" s="193">
        <v>0</v>
      </c>
      <c r="E25" s="193">
        <v>0</v>
      </c>
      <c r="F25" s="193">
        <v>0</v>
      </c>
      <c r="G25" s="193">
        <v>0</v>
      </c>
      <c r="H25" s="193">
        <v>0</v>
      </c>
      <c r="I25" s="193"/>
      <c r="J25" s="194">
        <v>641503011</v>
      </c>
    </row>
    <row r="26" spans="1:10" ht="18" customHeight="1">
      <c r="A26" s="192" t="s">
        <v>701</v>
      </c>
      <c r="B26" s="193">
        <v>0</v>
      </c>
      <c r="C26" s="193">
        <v>20000000</v>
      </c>
      <c r="D26" s="193">
        <v>577101407.96000004</v>
      </c>
      <c r="E26" s="193">
        <v>0</v>
      </c>
      <c r="F26" s="193">
        <v>0</v>
      </c>
      <c r="G26" s="193">
        <v>0</v>
      </c>
      <c r="H26" s="193">
        <v>0</v>
      </c>
      <c r="I26" s="193"/>
      <c r="J26" s="194">
        <v>597101407.96000004</v>
      </c>
    </row>
    <row r="27" spans="1:10" ht="18" customHeight="1">
      <c r="A27" s="192" t="s">
        <v>702</v>
      </c>
      <c r="B27" s="193">
        <v>322.33999999999997</v>
      </c>
      <c r="C27" s="193">
        <v>126150673.73999999</v>
      </c>
      <c r="D27" s="193">
        <v>6515829996</v>
      </c>
      <c r="E27" s="193">
        <v>0</v>
      </c>
      <c r="F27" s="193">
        <v>0</v>
      </c>
      <c r="G27" s="193">
        <v>0</v>
      </c>
      <c r="H27" s="193">
        <v>0</v>
      </c>
      <c r="I27" s="193">
        <v>115520900847.17</v>
      </c>
      <c r="J27" s="194">
        <v>122162881839.25</v>
      </c>
    </row>
    <row r="28" spans="1:10" ht="22.95" customHeight="1">
      <c r="A28" s="230" t="s">
        <v>59</v>
      </c>
      <c r="B28" s="195">
        <v>5883598403.2399998</v>
      </c>
      <c r="C28" s="195">
        <v>235414062707.84</v>
      </c>
      <c r="D28" s="195">
        <v>16615777173.1</v>
      </c>
      <c r="E28" s="195">
        <v>0</v>
      </c>
      <c r="F28" s="195">
        <v>3137654545.5</v>
      </c>
      <c r="G28" s="195">
        <v>36634357020.730003</v>
      </c>
      <c r="H28" s="195">
        <v>497672426.73000002</v>
      </c>
      <c r="I28" s="195">
        <v>148779443564.03</v>
      </c>
      <c r="J28" s="196">
        <v>446962565841.16998</v>
      </c>
    </row>
  </sheetData>
  <mergeCells count="7">
    <mergeCell ref="J5:J6"/>
    <mergeCell ref="I5:I6"/>
    <mergeCell ref="A2:H2"/>
    <mergeCell ref="A5:A6"/>
    <mergeCell ref="B5:D5"/>
    <mergeCell ref="E5:F5"/>
    <mergeCell ref="G5:H5"/>
  </mergeCells>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H25"/>
  <sheetViews>
    <sheetView showGridLines="0" zoomScaleNormal="100" workbookViewId="0">
      <selection activeCell="J25" sqref="J25"/>
    </sheetView>
  </sheetViews>
  <sheetFormatPr defaultColWidth="9.21875" defaultRowHeight="13.2"/>
  <cols>
    <col min="1" max="1" width="30.5546875" style="74" customWidth="1"/>
    <col min="2" max="5" width="16.77734375" style="74" customWidth="1"/>
    <col min="6" max="6" width="4.77734375" style="74" customWidth="1"/>
    <col min="7" max="16384" width="9.21875" style="74"/>
  </cols>
  <sheetData>
    <row r="1" spans="1:8" s="83" customFormat="1" ht="16.05" customHeight="1">
      <c r="A1" s="84" t="s">
        <v>211</v>
      </c>
      <c r="B1" s="75"/>
      <c r="C1" s="75"/>
      <c r="D1" s="75"/>
      <c r="E1" s="75"/>
      <c r="F1" s="75"/>
      <c r="G1" s="75"/>
      <c r="H1" s="75"/>
    </row>
    <row r="2" spans="1:8" s="83" customFormat="1" ht="16.05" customHeight="1">
      <c r="A2" s="264"/>
      <c r="B2" s="264"/>
      <c r="C2" s="264"/>
      <c r="D2" s="264"/>
      <c r="E2" s="264"/>
      <c r="F2" s="264"/>
      <c r="G2" s="264"/>
      <c r="H2" s="264"/>
    </row>
    <row r="3" spans="1:8" s="83" customFormat="1" ht="12.3" customHeight="1">
      <c r="A3" s="121"/>
      <c r="B3" s="90" t="s">
        <v>963</v>
      </c>
      <c r="C3" s="87"/>
      <c r="D3" s="90"/>
      <c r="E3" s="90"/>
      <c r="F3" s="90"/>
      <c r="G3" s="90"/>
      <c r="H3" s="90"/>
    </row>
    <row r="4" spans="1:8" ht="26.55" customHeight="1">
      <c r="A4" s="159"/>
      <c r="B4" s="158" t="s">
        <v>933</v>
      </c>
      <c r="C4" s="158" t="s">
        <v>97</v>
      </c>
      <c r="D4" s="158" t="s">
        <v>98</v>
      </c>
      <c r="E4" s="160" t="s">
        <v>99</v>
      </c>
    </row>
    <row r="5" spans="1:8" ht="22.05" customHeight="1">
      <c r="A5" s="161" t="s">
        <v>59</v>
      </c>
      <c r="B5" s="102">
        <v>227495046140.85001</v>
      </c>
      <c r="C5" s="102">
        <v>93057419981.960007</v>
      </c>
      <c r="D5" s="102">
        <v>104709524661.24001</v>
      </c>
      <c r="E5" s="162">
        <v>215842941461.57001</v>
      </c>
    </row>
    <row r="6" spans="1:8" ht="15" customHeight="1">
      <c r="A6" s="153" t="s">
        <v>222</v>
      </c>
      <c r="B6" s="100">
        <v>405179120.85000002</v>
      </c>
      <c r="C6" s="100">
        <v>0</v>
      </c>
      <c r="D6" s="100">
        <v>257743232</v>
      </c>
      <c r="E6" s="154">
        <v>147435888.84999999</v>
      </c>
    </row>
    <row r="7" spans="1:8" ht="15" customHeight="1">
      <c r="A7" s="153" t="s">
        <v>100</v>
      </c>
      <c r="B7" s="100">
        <v>19253337172.889999</v>
      </c>
      <c r="C7" s="100">
        <v>0</v>
      </c>
      <c r="D7" s="100">
        <v>1858275295.5999999</v>
      </c>
      <c r="E7" s="154">
        <v>17395061877.290001</v>
      </c>
    </row>
    <row r="8" spans="1:8" ht="15" customHeight="1">
      <c r="A8" s="153" t="s">
        <v>101</v>
      </c>
      <c r="B8" s="100">
        <v>345950411.10000002</v>
      </c>
      <c r="C8" s="100">
        <v>44399737293.139999</v>
      </c>
      <c r="D8" s="100">
        <v>44430057878.169998</v>
      </c>
      <c r="E8" s="154">
        <v>315629826.06999999</v>
      </c>
    </row>
    <row r="9" spans="1:8" ht="15" customHeight="1">
      <c r="A9" s="153" t="s">
        <v>102</v>
      </c>
      <c r="B9" s="100">
        <v>2732829.44</v>
      </c>
      <c r="C9" s="100">
        <v>857146092.89999998</v>
      </c>
      <c r="D9" s="100">
        <v>855002000</v>
      </c>
      <c r="E9" s="154">
        <v>4876922.34</v>
      </c>
    </row>
    <row r="10" spans="1:8" ht="15" customHeight="1">
      <c r="A10" s="153" t="s">
        <v>103</v>
      </c>
      <c r="B10" s="100">
        <v>49582256.810000002</v>
      </c>
      <c r="C10" s="100">
        <v>208795962.09</v>
      </c>
      <c r="D10" s="100">
        <v>208587816.56</v>
      </c>
      <c r="E10" s="154">
        <v>49790402.340000004</v>
      </c>
    </row>
    <row r="11" spans="1:8" ht="15" customHeight="1">
      <c r="A11" s="153" t="s">
        <v>104</v>
      </c>
      <c r="B11" s="100">
        <v>29895930.52</v>
      </c>
      <c r="C11" s="100">
        <v>10866235.4</v>
      </c>
      <c r="D11" s="100">
        <v>30395930.52</v>
      </c>
      <c r="E11" s="154">
        <v>10366235.4</v>
      </c>
    </row>
    <row r="12" spans="1:8" ht="15" customHeight="1">
      <c r="A12" s="153" t="s">
        <v>105</v>
      </c>
      <c r="B12" s="100">
        <v>21848214.239999998</v>
      </c>
      <c r="C12" s="100">
        <v>0</v>
      </c>
      <c r="D12" s="100">
        <v>140000</v>
      </c>
      <c r="E12" s="154">
        <v>21708214.239999998</v>
      </c>
    </row>
    <row r="13" spans="1:8" ht="15" customHeight="1">
      <c r="A13" s="153" t="s">
        <v>106</v>
      </c>
      <c r="B13" s="100">
        <v>1268900342.3</v>
      </c>
      <c r="C13" s="100">
        <v>8406382749.5200005</v>
      </c>
      <c r="D13" s="100">
        <v>8006000000</v>
      </c>
      <c r="E13" s="154">
        <v>1669283091.8199999</v>
      </c>
    </row>
    <row r="14" spans="1:8" ht="15" customHeight="1">
      <c r="A14" s="153" t="s">
        <v>107</v>
      </c>
      <c r="B14" s="100">
        <v>5113532.99</v>
      </c>
      <c r="C14" s="100">
        <v>0.01</v>
      </c>
      <c r="D14" s="100">
        <v>5000000</v>
      </c>
      <c r="E14" s="154">
        <v>113533</v>
      </c>
    </row>
    <row r="15" spans="1:8" ht="15" customHeight="1">
      <c r="A15" s="153" t="s">
        <v>922</v>
      </c>
      <c r="B15" s="100">
        <v>1200</v>
      </c>
      <c r="C15" s="100">
        <v>0</v>
      </c>
      <c r="D15" s="100">
        <v>0</v>
      </c>
      <c r="E15" s="154">
        <v>1200</v>
      </c>
    </row>
    <row r="16" spans="1:8" ht="15" customHeight="1">
      <c r="A16" s="153" t="s">
        <v>308</v>
      </c>
      <c r="B16" s="100">
        <v>64003835.43</v>
      </c>
      <c r="C16" s="100">
        <v>119886571.81</v>
      </c>
      <c r="D16" s="100">
        <v>179200000</v>
      </c>
      <c r="E16" s="154">
        <v>4690407.24</v>
      </c>
    </row>
    <row r="17" spans="1:5" ht="15" customHeight="1">
      <c r="A17" s="153" t="s">
        <v>108</v>
      </c>
      <c r="B17" s="100">
        <v>1382232500.23</v>
      </c>
      <c r="C17" s="100">
        <v>73287587.290000007</v>
      </c>
      <c r="D17" s="100">
        <v>48055902.460000001</v>
      </c>
      <c r="E17" s="154">
        <v>1407464185.0599999</v>
      </c>
    </row>
    <row r="18" spans="1:5" ht="15" customHeight="1">
      <c r="A18" s="153" t="s">
        <v>109</v>
      </c>
      <c r="B18" s="100">
        <v>31865330.879999999</v>
      </c>
      <c r="C18" s="100">
        <v>43065295.049999997</v>
      </c>
      <c r="D18" s="100">
        <v>54000000</v>
      </c>
      <c r="E18" s="154">
        <v>20930625.93</v>
      </c>
    </row>
    <row r="19" spans="1:5" ht="15" customHeight="1">
      <c r="A19" s="153" t="s">
        <v>717</v>
      </c>
      <c r="B19" s="100">
        <v>119000</v>
      </c>
      <c r="C19" s="100">
        <v>0</v>
      </c>
      <c r="D19" s="100">
        <v>0</v>
      </c>
      <c r="E19" s="154">
        <v>119000</v>
      </c>
    </row>
    <row r="20" spans="1:5" ht="16.350000000000001" customHeight="1">
      <c r="A20" s="153" t="s">
        <v>707</v>
      </c>
      <c r="B20" s="100">
        <v>70923534833.25</v>
      </c>
      <c r="C20" s="100">
        <v>7262360522</v>
      </c>
      <c r="D20" s="100">
        <v>14286466414.540001</v>
      </c>
      <c r="E20" s="154">
        <v>63899428940.709999</v>
      </c>
    </row>
    <row r="21" spans="1:5" ht="15" customHeight="1">
      <c r="A21" s="153" t="s">
        <v>110</v>
      </c>
      <c r="B21" s="100">
        <v>133591898893.34</v>
      </c>
      <c r="C21" s="100">
        <v>31582995478.189999</v>
      </c>
      <c r="D21" s="100">
        <v>34384760353.529999</v>
      </c>
      <c r="E21" s="154">
        <v>130790134018</v>
      </c>
    </row>
    <row r="22" spans="1:5" ht="22.95" customHeight="1">
      <c r="A22" s="153" t="s">
        <v>203</v>
      </c>
      <c r="B22" s="100">
        <v>33932370.520000003</v>
      </c>
      <c r="C22" s="100">
        <v>10274532.140000001</v>
      </c>
      <c r="D22" s="100">
        <v>5801182.1399999997</v>
      </c>
      <c r="E22" s="154">
        <v>38405720.520000003</v>
      </c>
    </row>
    <row r="23" spans="1:5" ht="16.350000000000001" customHeight="1">
      <c r="A23" s="153" t="s">
        <v>202</v>
      </c>
      <c r="B23" s="100">
        <v>26891142.280000001</v>
      </c>
      <c r="C23" s="100">
        <v>51118728.969999999</v>
      </c>
      <c r="D23" s="100">
        <v>71091119.890000001</v>
      </c>
      <c r="E23" s="154">
        <v>6918751.3600000003</v>
      </c>
    </row>
    <row r="24" spans="1:5" ht="20.7" customHeight="1">
      <c r="A24" s="164" t="s">
        <v>201</v>
      </c>
      <c r="B24" s="165">
        <v>58027223.780000001</v>
      </c>
      <c r="C24" s="165">
        <v>31502933.449999999</v>
      </c>
      <c r="D24" s="165">
        <v>28947535.829999998</v>
      </c>
      <c r="E24" s="166">
        <v>60582621.399999999</v>
      </c>
    </row>
    <row r="25" spans="1:5" ht="85.2" customHeight="1">
      <c r="A25" s="267" t="s">
        <v>966</v>
      </c>
      <c r="B25" s="267"/>
      <c r="C25" s="267"/>
      <c r="D25" s="267"/>
      <c r="E25" s="267"/>
    </row>
  </sheetData>
  <mergeCells count="2">
    <mergeCell ref="A2:H2"/>
    <mergeCell ref="A25:E25"/>
  </mergeCells>
  <pageMargins left="0.7" right="0.7"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E257"/>
  <sheetViews>
    <sheetView showGridLines="0" topLeftCell="A230" zoomScaleNormal="100" workbookViewId="0">
      <selection activeCell="D11" sqref="D11"/>
    </sheetView>
  </sheetViews>
  <sheetFormatPr defaultColWidth="9.21875" defaultRowHeight="13.2"/>
  <cols>
    <col min="1" max="1" width="29.88671875" style="74" customWidth="1"/>
    <col min="2" max="5" width="16.6640625" style="74" customWidth="1"/>
    <col min="6" max="6" width="4.77734375" style="74" customWidth="1"/>
    <col min="7" max="7" width="16.77734375" style="74" bestFit="1" customWidth="1"/>
    <col min="8" max="16384" width="9.21875" style="74"/>
  </cols>
  <sheetData>
    <row r="1" spans="1:5" s="83" customFormat="1" ht="16.05" customHeight="1">
      <c r="A1" s="84" t="s">
        <v>212</v>
      </c>
      <c r="B1"/>
      <c r="C1"/>
      <c r="D1" s="92"/>
    </row>
    <row r="2" spans="1:5" s="83" customFormat="1" ht="12.3" customHeight="1">
      <c r="A2" s="84"/>
      <c r="B2"/>
      <c r="C2"/>
      <c r="D2" s="91"/>
    </row>
    <row r="3" spans="1:5" s="83" customFormat="1" ht="12.3" customHeight="1">
      <c r="A3" s="93"/>
      <c r="B3" s="119" t="s">
        <v>963</v>
      </c>
      <c r="C3" s="87"/>
      <c r="D3" s="91"/>
    </row>
    <row r="4" spans="1:5" s="83" customFormat="1" ht="19.2" customHeight="1">
      <c r="A4" s="91"/>
      <c r="B4" s="91"/>
      <c r="C4" s="91"/>
      <c r="D4" s="91"/>
    </row>
    <row r="5" spans="1:5" ht="27.75" customHeight="1">
      <c r="A5" s="231"/>
      <c r="B5" s="232" t="s">
        <v>933</v>
      </c>
      <c r="C5" s="232" t="s">
        <v>97</v>
      </c>
      <c r="D5" s="232" t="s">
        <v>98</v>
      </c>
      <c r="E5" s="233" t="s">
        <v>99</v>
      </c>
    </row>
    <row r="6" spans="1:5" ht="19.5" customHeight="1">
      <c r="A6" s="234" t="s">
        <v>59</v>
      </c>
      <c r="B6" s="102">
        <v>361494207880.84998</v>
      </c>
      <c r="C6" s="102">
        <v>258828050165.14999</v>
      </c>
      <c r="D6" s="102">
        <v>257243316901.95001</v>
      </c>
      <c r="E6" s="235">
        <v>363078941144.04999</v>
      </c>
    </row>
    <row r="7" spans="1:5" ht="20.399999999999999">
      <c r="A7" s="236" t="s">
        <v>111</v>
      </c>
      <c r="B7" s="106">
        <v>676121051.62</v>
      </c>
      <c r="C7" s="106">
        <v>292705804.60000002</v>
      </c>
      <c r="D7" s="106">
        <v>358352605.68000001</v>
      </c>
      <c r="E7" s="237">
        <v>610474250.53999996</v>
      </c>
    </row>
    <row r="8" spans="1:5">
      <c r="A8" s="99" t="s">
        <v>225</v>
      </c>
      <c r="B8" s="100">
        <v>431582309.88999999</v>
      </c>
      <c r="C8" s="100">
        <v>185980602.56999999</v>
      </c>
      <c r="D8" s="100">
        <v>216369699.59999999</v>
      </c>
      <c r="E8" s="101">
        <v>401193212.86000001</v>
      </c>
    </row>
    <row r="9" spans="1:5">
      <c r="A9" s="99" t="s">
        <v>226</v>
      </c>
      <c r="B9" s="100">
        <v>9537027.3200000003</v>
      </c>
      <c r="C9" s="100">
        <v>5047827.17</v>
      </c>
      <c r="D9" s="100">
        <v>6115156.1100000003</v>
      </c>
      <c r="E9" s="101">
        <v>8469698.3800000008</v>
      </c>
    </row>
    <row r="10" spans="1:5">
      <c r="A10" s="99" t="s">
        <v>227</v>
      </c>
      <c r="B10" s="100">
        <v>235001714.41</v>
      </c>
      <c r="C10" s="100">
        <v>101677374.86</v>
      </c>
      <c r="D10" s="100">
        <v>135867749.97</v>
      </c>
      <c r="E10" s="101">
        <v>200811339.30000001</v>
      </c>
    </row>
    <row r="11" spans="1:5">
      <c r="A11" s="236" t="s">
        <v>112</v>
      </c>
      <c r="B11" s="106">
        <v>167092197962.48999</v>
      </c>
      <c r="C11" s="106">
        <v>17098747853.35</v>
      </c>
      <c r="D11" s="106">
        <v>14751812269.469999</v>
      </c>
      <c r="E11" s="237">
        <v>169439133546.37</v>
      </c>
    </row>
    <row r="12" spans="1:5">
      <c r="A12" s="99" t="s">
        <v>228</v>
      </c>
      <c r="B12" s="100">
        <v>66415073.229999997</v>
      </c>
      <c r="C12" s="100">
        <v>0</v>
      </c>
      <c r="D12" s="100">
        <v>0</v>
      </c>
      <c r="E12" s="101">
        <v>66415073.229999997</v>
      </c>
    </row>
    <row r="13" spans="1:5">
      <c r="A13" s="99" t="s">
        <v>229</v>
      </c>
      <c r="B13" s="100">
        <v>202822339.75</v>
      </c>
      <c r="C13" s="100">
        <v>0</v>
      </c>
      <c r="D13" s="100">
        <v>0</v>
      </c>
      <c r="E13" s="101">
        <v>202822339.75</v>
      </c>
    </row>
    <row r="14" spans="1:5">
      <c r="A14" s="99" t="s">
        <v>230</v>
      </c>
      <c r="B14" s="100">
        <v>19538143.379999999</v>
      </c>
      <c r="C14" s="100">
        <v>0</v>
      </c>
      <c r="D14" s="100">
        <v>0</v>
      </c>
      <c r="E14" s="101">
        <v>19538143.379999999</v>
      </c>
    </row>
    <row r="15" spans="1:5">
      <c r="A15" s="99" t="s">
        <v>231</v>
      </c>
      <c r="B15" s="100">
        <v>386168680.19999999</v>
      </c>
      <c r="C15" s="100">
        <v>230560.87</v>
      </c>
      <c r="D15" s="100">
        <v>1408665.97</v>
      </c>
      <c r="E15" s="101">
        <v>384990575.10000002</v>
      </c>
    </row>
    <row r="16" spans="1:5">
      <c r="A16" s="99" t="s">
        <v>232</v>
      </c>
      <c r="B16" s="100">
        <v>810821936.24000001</v>
      </c>
      <c r="C16" s="100">
        <v>0</v>
      </c>
      <c r="D16" s="100">
        <v>53308843.420000002</v>
      </c>
      <c r="E16" s="101">
        <v>757513092.82000005</v>
      </c>
    </row>
    <row r="17" spans="1:5">
      <c r="A17" s="99" t="s">
        <v>233</v>
      </c>
      <c r="B17" s="100">
        <v>368005847.10000002</v>
      </c>
      <c r="C17" s="100">
        <v>0</v>
      </c>
      <c r="D17" s="100">
        <v>2615012.7400000002</v>
      </c>
      <c r="E17" s="101">
        <v>365390834.36000001</v>
      </c>
    </row>
    <row r="18" spans="1:5">
      <c r="A18" s="99" t="s">
        <v>234</v>
      </c>
      <c r="B18" s="100">
        <v>6989071589.0600004</v>
      </c>
      <c r="C18" s="100">
        <v>5979814491.3000002</v>
      </c>
      <c r="D18" s="100">
        <v>6372986584.7399998</v>
      </c>
      <c r="E18" s="101">
        <v>6595899495.6199999</v>
      </c>
    </row>
    <row r="19" spans="1:5">
      <c r="A19" s="99" t="s">
        <v>235</v>
      </c>
      <c r="B19" s="100">
        <v>40874294023.120003</v>
      </c>
      <c r="C19" s="100">
        <v>105471337.01000001</v>
      </c>
      <c r="D19" s="100">
        <v>269114726.55000001</v>
      </c>
      <c r="E19" s="101">
        <v>40710650633.580002</v>
      </c>
    </row>
    <row r="20" spans="1:5">
      <c r="A20" s="99" t="s">
        <v>236</v>
      </c>
      <c r="B20" s="100">
        <v>698079186.34000003</v>
      </c>
      <c r="C20" s="100">
        <v>83117.86</v>
      </c>
      <c r="D20" s="100">
        <v>289902.89</v>
      </c>
      <c r="E20" s="101">
        <v>697872401.30999994</v>
      </c>
    </row>
    <row r="21" spans="1:5">
      <c r="A21" s="99" t="s">
        <v>237</v>
      </c>
      <c r="B21" s="100">
        <v>46272079.310000002</v>
      </c>
      <c r="C21" s="100">
        <v>7777307.0300000003</v>
      </c>
      <c r="D21" s="100">
        <v>12951558</v>
      </c>
      <c r="E21" s="101">
        <v>41097828.340000004</v>
      </c>
    </row>
    <row r="22" spans="1:5">
      <c r="A22" s="99" t="s">
        <v>238</v>
      </c>
      <c r="B22" s="100">
        <v>123342785.01000001</v>
      </c>
      <c r="C22" s="100">
        <v>742.29</v>
      </c>
      <c r="D22" s="100">
        <v>0</v>
      </c>
      <c r="E22" s="101">
        <v>123343527.3</v>
      </c>
    </row>
    <row r="23" spans="1:5">
      <c r="A23" s="99" t="s">
        <v>239</v>
      </c>
      <c r="B23" s="100">
        <v>0.38</v>
      </c>
      <c r="C23" s="100">
        <v>0</v>
      </c>
      <c r="D23" s="100">
        <v>0</v>
      </c>
      <c r="E23" s="101">
        <v>0.38</v>
      </c>
    </row>
    <row r="24" spans="1:5">
      <c r="A24" s="99" t="s">
        <v>708</v>
      </c>
      <c r="B24" s="100">
        <v>0</v>
      </c>
      <c r="C24" s="100">
        <v>980658.88</v>
      </c>
      <c r="D24" s="100">
        <v>980658.88</v>
      </c>
      <c r="E24" s="101">
        <v>0</v>
      </c>
    </row>
    <row r="25" spans="1:5">
      <c r="A25" s="99" t="s">
        <v>240</v>
      </c>
      <c r="B25" s="100">
        <v>2181791.42</v>
      </c>
      <c r="C25" s="100">
        <v>4611289.0999999996</v>
      </c>
      <c r="D25" s="100">
        <v>0</v>
      </c>
      <c r="E25" s="101">
        <v>6793080.5199999996</v>
      </c>
    </row>
    <row r="26" spans="1:5">
      <c r="A26" s="99" t="s">
        <v>300</v>
      </c>
      <c r="B26" s="100">
        <v>18864023.620000001</v>
      </c>
      <c r="C26" s="100">
        <v>3343494.08</v>
      </c>
      <c r="D26" s="100">
        <v>2919169.31</v>
      </c>
      <c r="E26" s="101">
        <v>19288348.390000001</v>
      </c>
    </row>
    <row r="27" spans="1:5">
      <c r="A27" s="99" t="s">
        <v>241</v>
      </c>
      <c r="B27" s="100">
        <v>580091.89</v>
      </c>
      <c r="C27" s="100">
        <v>0</v>
      </c>
      <c r="D27" s="100">
        <v>0</v>
      </c>
      <c r="E27" s="101">
        <v>580091.89</v>
      </c>
    </row>
    <row r="28" spans="1:5">
      <c r="A28" s="99" t="s">
        <v>692</v>
      </c>
      <c r="B28" s="100">
        <v>12252951.4</v>
      </c>
      <c r="C28" s="100">
        <v>14.3</v>
      </c>
      <c r="D28" s="100">
        <v>12252965.699999999</v>
      </c>
      <c r="E28" s="101">
        <v>0</v>
      </c>
    </row>
    <row r="29" spans="1:5">
      <c r="A29" s="99" t="s">
        <v>242</v>
      </c>
      <c r="B29" s="100">
        <v>31241147.940000001</v>
      </c>
      <c r="C29" s="100">
        <v>14062.72</v>
      </c>
      <c r="D29" s="100">
        <v>0</v>
      </c>
      <c r="E29" s="101">
        <v>31255210.66</v>
      </c>
    </row>
    <row r="30" spans="1:5">
      <c r="A30" s="99" t="s">
        <v>243</v>
      </c>
      <c r="B30" s="100">
        <v>80001879.849999994</v>
      </c>
      <c r="C30" s="100">
        <v>0</v>
      </c>
      <c r="D30" s="100">
        <v>85994.75</v>
      </c>
      <c r="E30" s="101">
        <v>79915885.099999994</v>
      </c>
    </row>
    <row r="31" spans="1:5">
      <c r="A31" s="99" t="s">
        <v>244</v>
      </c>
      <c r="B31" s="100">
        <v>88882913.689999998</v>
      </c>
      <c r="C31" s="100">
        <v>0</v>
      </c>
      <c r="D31" s="100">
        <v>39070.81</v>
      </c>
      <c r="E31" s="101">
        <v>88843842.879999995</v>
      </c>
    </row>
    <row r="32" spans="1:5">
      <c r="A32" s="99" t="s">
        <v>245</v>
      </c>
      <c r="B32" s="100">
        <v>157360451.43000001</v>
      </c>
      <c r="C32" s="100">
        <v>0</v>
      </c>
      <c r="D32" s="100">
        <v>0</v>
      </c>
      <c r="E32" s="101">
        <v>157360451.43000001</v>
      </c>
    </row>
    <row r="33" spans="1:5">
      <c r="A33" s="99" t="s">
        <v>246</v>
      </c>
      <c r="B33" s="100">
        <v>27940944726.5</v>
      </c>
      <c r="C33" s="100">
        <v>3485464090.5300002</v>
      </c>
      <c r="D33" s="100">
        <v>887741848.92999995</v>
      </c>
      <c r="E33" s="101">
        <v>30538666968.099998</v>
      </c>
    </row>
    <row r="34" spans="1:5">
      <c r="A34" s="99" t="s">
        <v>247</v>
      </c>
      <c r="B34" s="100">
        <v>2663263349.7800002</v>
      </c>
      <c r="C34" s="100">
        <v>80998461.5</v>
      </c>
      <c r="D34" s="100">
        <v>259000000</v>
      </c>
      <c r="E34" s="101">
        <v>2485261811.2800002</v>
      </c>
    </row>
    <row r="35" spans="1:5">
      <c r="A35" s="99" t="s">
        <v>248</v>
      </c>
      <c r="B35" s="100">
        <v>98235428.510000005</v>
      </c>
      <c r="C35" s="100">
        <v>48434000</v>
      </c>
      <c r="D35" s="100">
        <v>425825.43</v>
      </c>
      <c r="E35" s="101">
        <v>146243603.08000001</v>
      </c>
    </row>
    <row r="36" spans="1:5">
      <c r="A36" s="99" t="s">
        <v>249</v>
      </c>
      <c r="B36" s="100">
        <v>6398650301.75</v>
      </c>
      <c r="C36" s="100">
        <v>558859912.44000006</v>
      </c>
      <c r="D36" s="100">
        <v>81000386.269999996</v>
      </c>
      <c r="E36" s="101">
        <v>6876509827.9200001</v>
      </c>
    </row>
    <row r="37" spans="1:5">
      <c r="A37" s="99" t="s">
        <v>250</v>
      </c>
      <c r="B37" s="100">
        <v>333535026.17000002</v>
      </c>
      <c r="C37" s="100">
        <v>0</v>
      </c>
      <c r="D37" s="100">
        <v>333535026.17000002</v>
      </c>
      <c r="E37" s="101">
        <v>0</v>
      </c>
    </row>
    <row r="38" spans="1:5">
      <c r="A38" s="99" t="s">
        <v>251</v>
      </c>
      <c r="B38" s="100">
        <v>204126309.06</v>
      </c>
      <c r="C38" s="100">
        <v>0</v>
      </c>
      <c r="D38" s="100">
        <v>0</v>
      </c>
      <c r="E38" s="101">
        <v>204126309.06</v>
      </c>
    </row>
    <row r="39" spans="1:5">
      <c r="A39" s="99" t="s">
        <v>252</v>
      </c>
      <c r="B39" s="100">
        <v>5620074.8600000003</v>
      </c>
      <c r="C39" s="100">
        <v>0</v>
      </c>
      <c r="D39" s="100">
        <v>0</v>
      </c>
      <c r="E39" s="101">
        <v>5620074.8600000003</v>
      </c>
    </row>
    <row r="40" spans="1:5">
      <c r="A40" s="99" t="s">
        <v>253</v>
      </c>
      <c r="B40" s="100">
        <v>10376040.57</v>
      </c>
      <c r="C40" s="100">
        <v>0</v>
      </c>
      <c r="D40" s="100">
        <v>0</v>
      </c>
      <c r="E40" s="101">
        <v>10376040.57</v>
      </c>
    </row>
    <row r="41" spans="1:5">
      <c r="A41" s="99" t="s">
        <v>254</v>
      </c>
      <c r="B41" s="100">
        <v>73553153.719999999</v>
      </c>
      <c r="C41" s="100">
        <v>0</v>
      </c>
      <c r="D41" s="100">
        <v>8115600.3700000001</v>
      </c>
      <c r="E41" s="101">
        <v>65437553.350000001</v>
      </c>
    </row>
    <row r="42" spans="1:5">
      <c r="A42" s="99" t="s">
        <v>255</v>
      </c>
      <c r="B42" s="100">
        <v>9351887.2100000009</v>
      </c>
      <c r="C42" s="100">
        <v>0</v>
      </c>
      <c r="D42" s="100">
        <v>0</v>
      </c>
      <c r="E42" s="101">
        <v>9351887.2100000009</v>
      </c>
    </row>
    <row r="43" spans="1:5">
      <c r="A43" s="99" t="s">
        <v>256</v>
      </c>
      <c r="B43" s="100">
        <v>23744273.050000001</v>
      </c>
      <c r="C43" s="100">
        <v>8460016.0800000001</v>
      </c>
      <c r="D43" s="100">
        <v>6396554.1799999997</v>
      </c>
      <c r="E43" s="101">
        <v>25807734.949999999</v>
      </c>
    </row>
    <row r="44" spans="1:5">
      <c r="A44" s="99" t="s">
        <v>257</v>
      </c>
      <c r="B44" s="100">
        <v>15367812209.65</v>
      </c>
      <c r="C44" s="100">
        <v>2782617152.4200001</v>
      </c>
      <c r="D44" s="100">
        <v>3802470400.8800001</v>
      </c>
      <c r="E44" s="101">
        <v>14347958961.190001</v>
      </c>
    </row>
    <row r="45" spans="1:5">
      <c r="A45" s="99" t="s">
        <v>349</v>
      </c>
      <c r="B45" s="100">
        <v>291663510.49000001</v>
      </c>
      <c r="C45" s="100">
        <v>0</v>
      </c>
      <c r="D45" s="100">
        <v>0</v>
      </c>
      <c r="E45" s="101">
        <v>291663510.49000001</v>
      </c>
    </row>
    <row r="46" spans="1:5">
      <c r="A46" s="99" t="s">
        <v>259</v>
      </c>
      <c r="B46" s="100">
        <v>328282378.68000001</v>
      </c>
      <c r="C46" s="100">
        <v>1617402.19</v>
      </c>
      <c r="D46" s="100">
        <v>43168253.32</v>
      </c>
      <c r="E46" s="101">
        <v>286731527.55000001</v>
      </c>
    </row>
    <row r="47" spans="1:5">
      <c r="A47" s="99" t="s">
        <v>260</v>
      </c>
      <c r="B47" s="100">
        <v>2500561274.9099998</v>
      </c>
      <c r="C47" s="100">
        <v>31649963.34</v>
      </c>
      <c r="D47" s="100">
        <v>132380179.81999999</v>
      </c>
      <c r="E47" s="101">
        <v>2399831058.4299998</v>
      </c>
    </row>
    <row r="48" spans="1:5">
      <c r="A48" s="99" t="s">
        <v>261</v>
      </c>
      <c r="B48" s="100">
        <v>174487.24</v>
      </c>
      <c r="C48" s="100">
        <v>0</v>
      </c>
      <c r="D48" s="100">
        <v>0</v>
      </c>
      <c r="E48" s="101">
        <v>174487.24</v>
      </c>
    </row>
    <row r="49" spans="1:5">
      <c r="A49" s="99" t="s">
        <v>262</v>
      </c>
      <c r="B49" s="100">
        <v>32251980.949999999</v>
      </c>
      <c r="C49" s="100">
        <v>0</v>
      </c>
      <c r="D49" s="100">
        <v>0</v>
      </c>
      <c r="E49" s="101">
        <v>32251980.949999999</v>
      </c>
    </row>
    <row r="50" spans="1:5">
      <c r="A50" s="99" t="s">
        <v>263</v>
      </c>
      <c r="B50" s="100">
        <v>2634636.27</v>
      </c>
      <c r="C50" s="100">
        <v>96552.71</v>
      </c>
      <c r="D50" s="100">
        <v>26663.1</v>
      </c>
      <c r="E50" s="101">
        <v>2704525.88</v>
      </c>
    </row>
    <row r="51" spans="1:5">
      <c r="A51" s="99" t="s">
        <v>264</v>
      </c>
      <c r="B51" s="100">
        <v>559314715.29999995</v>
      </c>
      <c r="C51" s="100">
        <v>356396.67</v>
      </c>
      <c r="D51" s="100">
        <v>3516040.84</v>
      </c>
      <c r="E51" s="101">
        <v>556155071.13</v>
      </c>
    </row>
    <row r="52" spans="1:5">
      <c r="A52" s="99" t="s">
        <v>265</v>
      </c>
      <c r="B52" s="100">
        <v>317274487.00999999</v>
      </c>
      <c r="C52" s="100">
        <v>0</v>
      </c>
      <c r="D52" s="100">
        <v>2521857.98</v>
      </c>
      <c r="E52" s="101">
        <v>314752629.02999997</v>
      </c>
    </row>
    <row r="53" spans="1:5">
      <c r="A53" s="99" t="s">
        <v>266</v>
      </c>
      <c r="B53" s="100">
        <v>87884060.079999998</v>
      </c>
      <c r="C53" s="100">
        <v>929841.76</v>
      </c>
      <c r="D53" s="100">
        <v>3166513</v>
      </c>
      <c r="E53" s="101">
        <v>85647388.840000004</v>
      </c>
    </row>
    <row r="54" spans="1:5">
      <c r="A54" s="99" t="s">
        <v>267</v>
      </c>
      <c r="B54" s="100">
        <v>2284068399.0300002</v>
      </c>
      <c r="C54" s="100">
        <v>65315433.770000003</v>
      </c>
      <c r="D54" s="100">
        <v>10428056.27</v>
      </c>
      <c r="E54" s="101">
        <v>2338955776.5300002</v>
      </c>
    </row>
    <row r="55" spans="1:5">
      <c r="A55" s="99" t="s">
        <v>268</v>
      </c>
      <c r="B55" s="100">
        <v>15672022.220000001</v>
      </c>
      <c r="C55" s="100">
        <v>0</v>
      </c>
      <c r="D55" s="100">
        <v>104418.58</v>
      </c>
      <c r="E55" s="101">
        <v>15567603.640000001</v>
      </c>
    </row>
    <row r="56" spans="1:5">
      <c r="A56" s="99" t="s">
        <v>269</v>
      </c>
      <c r="B56" s="100">
        <v>768717.38</v>
      </c>
      <c r="C56" s="100">
        <v>0</v>
      </c>
      <c r="D56" s="100">
        <v>0</v>
      </c>
      <c r="E56" s="101">
        <v>768717.38</v>
      </c>
    </row>
    <row r="57" spans="1:5">
      <c r="A57" s="99" t="s">
        <v>270</v>
      </c>
      <c r="B57" s="100">
        <v>37312008.829999998</v>
      </c>
      <c r="C57" s="100">
        <v>52588609.009999998</v>
      </c>
      <c r="D57" s="100">
        <v>2482713.4300000002</v>
      </c>
      <c r="E57" s="101">
        <v>87417904.409999996</v>
      </c>
    </row>
    <row r="58" spans="1:5">
      <c r="A58" s="99" t="s">
        <v>539</v>
      </c>
      <c r="B58" s="100">
        <v>52822830.57</v>
      </c>
      <c r="C58" s="100">
        <v>6777.52</v>
      </c>
      <c r="D58" s="100">
        <v>0</v>
      </c>
      <c r="E58" s="101">
        <v>52829608.090000004</v>
      </c>
    </row>
    <row r="59" spans="1:5">
      <c r="A59" s="99" t="s">
        <v>540</v>
      </c>
      <c r="B59" s="100">
        <v>2556894719.71</v>
      </c>
      <c r="C59" s="100">
        <v>897119897.53999996</v>
      </c>
      <c r="D59" s="100">
        <v>0</v>
      </c>
      <c r="E59" s="101">
        <v>3454014617.25</v>
      </c>
    </row>
    <row r="60" spans="1:5">
      <c r="A60" s="99" t="s">
        <v>271</v>
      </c>
      <c r="B60" s="100">
        <v>82525527.700000003</v>
      </c>
      <c r="C60" s="100">
        <v>0</v>
      </c>
      <c r="D60" s="100">
        <v>4956.25</v>
      </c>
      <c r="E60" s="101">
        <v>82520571.450000003</v>
      </c>
    </row>
    <row r="61" spans="1:5">
      <c r="A61" s="99" t="s">
        <v>272</v>
      </c>
      <c r="B61" s="100">
        <v>2993950.36</v>
      </c>
      <c r="C61" s="100">
        <v>0</v>
      </c>
      <c r="D61" s="100">
        <v>0</v>
      </c>
      <c r="E61" s="101">
        <v>2993950.36</v>
      </c>
    </row>
    <row r="62" spans="1:5">
      <c r="A62" s="99" t="s">
        <v>273</v>
      </c>
      <c r="B62" s="100">
        <v>1581191127.51</v>
      </c>
      <c r="C62" s="100">
        <v>1340381501.05</v>
      </c>
      <c r="D62" s="100">
        <v>1828777847.1500001</v>
      </c>
      <c r="E62" s="101">
        <v>1092794781.4100001</v>
      </c>
    </row>
    <row r="63" spans="1:5">
      <c r="A63" s="99" t="s">
        <v>274</v>
      </c>
      <c r="B63" s="100">
        <v>910081230.53999996</v>
      </c>
      <c r="C63" s="100">
        <v>0</v>
      </c>
      <c r="D63" s="100">
        <v>128045.1</v>
      </c>
      <c r="E63" s="101">
        <v>909953185.44000006</v>
      </c>
    </row>
    <row r="64" spans="1:5">
      <c r="A64" s="99" t="s">
        <v>275</v>
      </c>
      <c r="B64" s="100">
        <v>4754587.42</v>
      </c>
      <c r="C64" s="100">
        <v>21803894.670000002</v>
      </c>
      <c r="D64" s="100">
        <v>24373787.170000002</v>
      </c>
      <c r="E64" s="101">
        <v>2184694.92</v>
      </c>
    </row>
    <row r="65" spans="1:5">
      <c r="A65" s="99" t="s">
        <v>276</v>
      </c>
      <c r="B65" s="100">
        <v>242026317.78</v>
      </c>
      <c r="C65" s="100">
        <v>0</v>
      </c>
      <c r="D65" s="100">
        <v>15000000</v>
      </c>
      <c r="E65" s="101">
        <v>227026317.78</v>
      </c>
    </row>
    <row r="66" spans="1:5">
      <c r="A66" s="99" t="s">
        <v>277</v>
      </c>
      <c r="B66" s="100">
        <v>4408733977</v>
      </c>
      <c r="C66" s="100">
        <v>0</v>
      </c>
      <c r="D66" s="100">
        <v>0</v>
      </c>
      <c r="E66" s="101">
        <v>4408733977</v>
      </c>
    </row>
    <row r="67" spans="1:5">
      <c r="A67" s="99" t="s">
        <v>536</v>
      </c>
      <c r="B67" s="100">
        <v>74870219.390000001</v>
      </c>
      <c r="C67" s="100">
        <v>0</v>
      </c>
      <c r="D67" s="100">
        <v>0</v>
      </c>
      <c r="E67" s="101">
        <v>74870219.390000001</v>
      </c>
    </row>
    <row r="68" spans="1:5">
      <c r="A68" s="99" t="s">
        <v>514</v>
      </c>
      <c r="B68" s="100">
        <v>84000000</v>
      </c>
      <c r="C68" s="100">
        <v>95935.79</v>
      </c>
      <c r="D68" s="100">
        <v>69595935.790000007</v>
      </c>
      <c r="E68" s="101">
        <v>14500000</v>
      </c>
    </row>
    <row r="69" spans="1:5">
      <c r="A69" s="99" t="s">
        <v>550</v>
      </c>
      <c r="B69" s="100">
        <v>321911780</v>
      </c>
      <c r="C69" s="100">
        <v>0</v>
      </c>
      <c r="D69" s="100">
        <v>0</v>
      </c>
      <c r="E69" s="101">
        <v>321911780</v>
      </c>
    </row>
    <row r="70" spans="1:5">
      <c r="A70" s="99" t="s">
        <v>555</v>
      </c>
      <c r="B70" s="100">
        <v>9150000</v>
      </c>
      <c r="C70" s="100">
        <v>0</v>
      </c>
      <c r="D70" s="100">
        <v>0</v>
      </c>
      <c r="E70" s="101">
        <v>9150000</v>
      </c>
    </row>
    <row r="71" spans="1:5">
      <c r="A71" s="99" t="s">
        <v>557</v>
      </c>
      <c r="B71" s="100">
        <v>770049067.78999996</v>
      </c>
      <c r="C71" s="100">
        <v>0</v>
      </c>
      <c r="D71" s="100">
        <v>5596415.3200000003</v>
      </c>
      <c r="E71" s="101">
        <v>764452652.47000003</v>
      </c>
    </row>
    <row r="72" spans="1:5">
      <c r="A72" s="99" t="s">
        <v>556</v>
      </c>
      <c r="B72" s="100">
        <v>89452299.219999999</v>
      </c>
      <c r="C72" s="100">
        <v>5392844.9199999999</v>
      </c>
      <c r="D72" s="100">
        <v>89342869.549999997</v>
      </c>
      <c r="E72" s="101">
        <v>5502274.5899999999</v>
      </c>
    </row>
    <row r="73" spans="1:5">
      <c r="A73" s="99" t="s">
        <v>577</v>
      </c>
      <c r="B73" s="100">
        <v>2951316.22</v>
      </c>
      <c r="C73" s="100">
        <v>0</v>
      </c>
      <c r="D73" s="100">
        <v>2951316.11</v>
      </c>
      <c r="E73" s="101">
        <v>0.11</v>
      </c>
    </row>
    <row r="74" spans="1:5">
      <c r="A74" s="99" t="s">
        <v>576</v>
      </c>
      <c r="B74" s="100">
        <v>185639235.71000001</v>
      </c>
      <c r="C74" s="100">
        <v>48571344.07</v>
      </c>
      <c r="D74" s="100">
        <v>26837327.440000001</v>
      </c>
      <c r="E74" s="101">
        <v>207373252.34</v>
      </c>
    </row>
    <row r="75" spans="1:5">
      <c r="A75" s="99" t="s">
        <v>569</v>
      </c>
      <c r="B75" s="100">
        <v>82477164.870000005</v>
      </c>
      <c r="C75" s="100">
        <v>0</v>
      </c>
      <c r="D75" s="100">
        <v>911498.34</v>
      </c>
      <c r="E75" s="101">
        <v>81565666.530000001</v>
      </c>
    </row>
    <row r="76" spans="1:5">
      <c r="A76" s="99" t="s">
        <v>558</v>
      </c>
      <c r="B76" s="100">
        <v>31472975255.669998</v>
      </c>
      <c r="C76" s="100">
        <v>179887511.11000001</v>
      </c>
      <c r="D76" s="100">
        <v>124855419.77</v>
      </c>
      <c r="E76" s="101">
        <v>31528007347.009998</v>
      </c>
    </row>
    <row r="77" spans="1:5">
      <c r="A77" s="99" t="s">
        <v>565</v>
      </c>
      <c r="B77" s="100">
        <v>3841087619.5999999</v>
      </c>
      <c r="C77" s="100">
        <v>242885642.63</v>
      </c>
      <c r="D77" s="100">
        <v>122128819.52</v>
      </c>
      <c r="E77" s="101">
        <v>3961844442.71</v>
      </c>
    </row>
    <row r="78" spans="1:5">
      <c r="A78" s="99" t="s">
        <v>559</v>
      </c>
      <c r="B78" s="100">
        <v>2136475182.1600001</v>
      </c>
      <c r="C78" s="100">
        <v>21645704.09</v>
      </c>
      <c r="D78" s="100">
        <v>1627289.67</v>
      </c>
      <c r="E78" s="101">
        <v>2156493596.5799999</v>
      </c>
    </row>
    <row r="79" spans="1:5">
      <c r="A79" s="99" t="s">
        <v>560</v>
      </c>
      <c r="B79" s="100">
        <v>900726782.83000004</v>
      </c>
      <c r="C79" s="100">
        <v>0</v>
      </c>
      <c r="D79" s="100">
        <v>27063461.59</v>
      </c>
      <c r="E79" s="101">
        <v>873663321.24000001</v>
      </c>
    </row>
    <row r="80" spans="1:5">
      <c r="A80" s="99" t="s">
        <v>723</v>
      </c>
      <c r="B80" s="100">
        <v>0.05</v>
      </c>
      <c r="C80" s="100">
        <v>0</v>
      </c>
      <c r="D80" s="100">
        <v>0</v>
      </c>
      <c r="E80" s="101">
        <v>0.05</v>
      </c>
    </row>
    <row r="81" spans="1:5">
      <c r="A81" s="99" t="s">
        <v>603</v>
      </c>
      <c r="B81" s="100">
        <v>2043547326.75</v>
      </c>
      <c r="C81" s="100">
        <v>0</v>
      </c>
      <c r="D81" s="100">
        <v>56533057.159999996</v>
      </c>
      <c r="E81" s="101">
        <v>1987014269.5899999</v>
      </c>
    </row>
    <row r="82" spans="1:5">
      <c r="A82" s="99" t="s">
        <v>587</v>
      </c>
      <c r="B82" s="100">
        <v>179826998</v>
      </c>
      <c r="C82" s="100">
        <v>0</v>
      </c>
      <c r="D82" s="100">
        <v>236292</v>
      </c>
      <c r="E82" s="101">
        <v>179590706</v>
      </c>
    </row>
    <row r="83" spans="1:5">
      <c r="A83" s="99" t="s">
        <v>713</v>
      </c>
      <c r="B83" s="100">
        <v>0</v>
      </c>
      <c r="C83" s="100">
        <v>0.05</v>
      </c>
      <c r="D83" s="100">
        <v>0</v>
      </c>
      <c r="E83" s="101">
        <v>0.05</v>
      </c>
    </row>
    <row r="84" spans="1:5">
      <c r="A84" s="99" t="s">
        <v>605</v>
      </c>
      <c r="B84" s="100">
        <v>3899500000</v>
      </c>
      <c r="C84" s="100">
        <v>1116874997.8</v>
      </c>
      <c r="D84" s="100">
        <v>24997.8</v>
      </c>
      <c r="E84" s="101">
        <v>5016350000</v>
      </c>
    </row>
    <row r="85" spans="1:5">
      <c r="A85" s="99" t="s">
        <v>703</v>
      </c>
      <c r="B85" s="100">
        <v>137606758.41999999</v>
      </c>
      <c r="C85" s="100">
        <v>0</v>
      </c>
      <c r="D85" s="100">
        <v>22446310.649999999</v>
      </c>
      <c r="E85" s="101">
        <v>115160447.77</v>
      </c>
    </row>
    <row r="86" spans="1:5">
      <c r="A86" s="99" t="s">
        <v>704</v>
      </c>
      <c r="B86" s="100">
        <v>82937723.969999999</v>
      </c>
      <c r="C86" s="100">
        <v>0</v>
      </c>
      <c r="D86" s="100">
        <v>312609.95</v>
      </c>
      <c r="E86" s="101">
        <v>82625114.019999996</v>
      </c>
    </row>
    <row r="87" spans="1:5">
      <c r="A87" s="99" t="s">
        <v>714</v>
      </c>
      <c r="B87" s="100">
        <v>7772407.7800000003</v>
      </c>
      <c r="C87" s="100">
        <v>4295266.1500000004</v>
      </c>
      <c r="D87" s="100">
        <v>11398151.77</v>
      </c>
      <c r="E87" s="101">
        <v>669522.16</v>
      </c>
    </row>
    <row r="88" spans="1:5">
      <c r="A88" s="99" t="s">
        <v>278</v>
      </c>
      <c r="B88" s="100">
        <v>100089.23</v>
      </c>
      <c r="C88" s="100">
        <v>0</v>
      </c>
      <c r="D88" s="100">
        <v>0</v>
      </c>
      <c r="E88" s="101">
        <v>100089.23</v>
      </c>
    </row>
    <row r="89" spans="1:5">
      <c r="A89" s="99" t="s">
        <v>279</v>
      </c>
      <c r="B89" s="100">
        <v>76377666.120000005</v>
      </c>
      <c r="C89" s="100">
        <v>0</v>
      </c>
      <c r="D89" s="100">
        <v>8858098.0999999996</v>
      </c>
      <c r="E89" s="101">
        <v>67519568.019999996</v>
      </c>
    </row>
    <row r="90" spans="1:5">
      <c r="A90" s="99" t="s">
        <v>280</v>
      </c>
      <c r="B90" s="100">
        <v>287466406.54000002</v>
      </c>
      <c r="C90" s="100">
        <v>71628.100000000006</v>
      </c>
      <c r="D90" s="100">
        <v>7374270.9400000004</v>
      </c>
      <c r="E90" s="101">
        <v>280163763.69999999</v>
      </c>
    </row>
    <row r="91" spans="1:5" ht="20.399999999999999">
      <c r="A91" s="236" t="s">
        <v>113</v>
      </c>
      <c r="B91" s="106">
        <v>629149220.36000001</v>
      </c>
      <c r="C91" s="106">
        <v>676925125.91999996</v>
      </c>
      <c r="D91" s="106">
        <v>1183081170.6400001</v>
      </c>
      <c r="E91" s="237">
        <v>122993175.64</v>
      </c>
    </row>
    <row r="92" spans="1:5">
      <c r="A92" s="99" t="s">
        <v>281</v>
      </c>
      <c r="B92" s="100">
        <v>129118724.89</v>
      </c>
      <c r="C92" s="100">
        <v>52297027.390000001</v>
      </c>
      <c r="D92" s="100">
        <v>58973247.5</v>
      </c>
      <c r="E92" s="101">
        <v>122442504.78</v>
      </c>
    </row>
    <row r="93" spans="1:5">
      <c r="A93" s="99" t="s">
        <v>282</v>
      </c>
      <c r="B93" s="100">
        <v>100023981.76000001</v>
      </c>
      <c r="C93" s="100">
        <v>624628098.52999997</v>
      </c>
      <c r="D93" s="100">
        <v>724107923.13999999</v>
      </c>
      <c r="E93" s="101">
        <v>544157.15</v>
      </c>
    </row>
    <row r="94" spans="1:5">
      <c r="A94" s="99" t="s">
        <v>283</v>
      </c>
      <c r="B94" s="100">
        <v>400006513.70999998</v>
      </c>
      <c r="C94" s="100">
        <v>0</v>
      </c>
      <c r="D94" s="100">
        <v>400000000</v>
      </c>
      <c r="E94" s="101">
        <v>6513.71</v>
      </c>
    </row>
    <row r="95" spans="1:5">
      <c r="A95" s="236" t="s">
        <v>114</v>
      </c>
      <c r="B95" s="106">
        <v>518218921.00999999</v>
      </c>
      <c r="C95" s="106">
        <v>6375006750.1000004</v>
      </c>
      <c r="D95" s="106">
        <v>6185246664.1199999</v>
      </c>
      <c r="E95" s="237">
        <v>707979006.99000001</v>
      </c>
    </row>
    <row r="96" spans="1:5">
      <c r="A96" s="99" t="s">
        <v>284</v>
      </c>
      <c r="B96" s="100">
        <v>23856746.129999999</v>
      </c>
      <c r="C96" s="100">
        <v>892713514.16999996</v>
      </c>
      <c r="D96" s="100">
        <v>607862286.44000006</v>
      </c>
      <c r="E96" s="101">
        <v>308707973.86000001</v>
      </c>
    </row>
    <row r="97" spans="1:5">
      <c r="A97" s="99" t="s">
        <v>285</v>
      </c>
      <c r="B97" s="100">
        <v>14499082.619999999</v>
      </c>
      <c r="C97" s="100">
        <v>945134</v>
      </c>
      <c r="D97" s="100">
        <v>1428389.49</v>
      </c>
      <c r="E97" s="101">
        <v>14015827.130000001</v>
      </c>
    </row>
    <row r="98" spans="1:5">
      <c r="A98" s="99" t="s">
        <v>286</v>
      </c>
      <c r="B98" s="100">
        <v>13037368.58</v>
      </c>
      <c r="C98" s="100">
        <v>0</v>
      </c>
      <c r="D98" s="100">
        <v>0</v>
      </c>
      <c r="E98" s="101">
        <v>13037368.58</v>
      </c>
    </row>
    <row r="99" spans="1:5">
      <c r="A99" s="99" t="s">
        <v>287</v>
      </c>
      <c r="B99" s="100">
        <v>244109645.88999999</v>
      </c>
      <c r="C99" s="100">
        <v>120360667.05</v>
      </c>
      <c r="D99" s="100">
        <v>113112816.14</v>
      </c>
      <c r="E99" s="101">
        <v>251357496.80000001</v>
      </c>
    </row>
    <row r="100" spans="1:5">
      <c r="A100" s="99" t="s">
        <v>553</v>
      </c>
      <c r="B100" s="100">
        <v>169716077.78999999</v>
      </c>
      <c r="C100" s="100">
        <v>5360978905.8800001</v>
      </c>
      <c r="D100" s="100">
        <v>5409834643.1000004</v>
      </c>
      <c r="E100" s="101">
        <v>120860340.56999999</v>
      </c>
    </row>
    <row r="101" spans="1:5">
      <c r="A101" s="99" t="s">
        <v>606</v>
      </c>
      <c r="B101" s="100">
        <v>53000000</v>
      </c>
      <c r="C101" s="100">
        <v>8529</v>
      </c>
      <c r="D101" s="100">
        <v>53008528.950000003</v>
      </c>
      <c r="E101" s="101">
        <v>0.05</v>
      </c>
    </row>
    <row r="102" spans="1:5">
      <c r="A102" s="236" t="s">
        <v>116</v>
      </c>
      <c r="B102" s="106">
        <v>105297082482.27</v>
      </c>
      <c r="C102" s="106">
        <v>19479559859.5</v>
      </c>
      <c r="D102" s="106">
        <v>31044266173.560001</v>
      </c>
      <c r="E102" s="237">
        <v>93732376168.210007</v>
      </c>
    </row>
    <row r="103" spans="1:5">
      <c r="A103" s="99" t="s">
        <v>296</v>
      </c>
      <c r="B103" s="100">
        <v>84018250.319999993</v>
      </c>
      <c r="C103" s="100">
        <v>0</v>
      </c>
      <c r="D103" s="100">
        <v>0</v>
      </c>
      <c r="E103" s="101">
        <v>84018250.319999993</v>
      </c>
    </row>
    <row r="104" spans="1:5">
      <c r="A104" s="99" t="s">
        <v>718</v>
      </c>
      <c r="B104" s="100">
        <v>980093909.37</v>
      </c>
      <c r="C104" s="100">
        <v>25062310.379999999</v>
      </c>
      <c r="D104" s="100">
        <v>12631792.59</v>
      </c>
      <c r="E104" s="101">
        <v>992524427.15999997</v>
      </c>
    </row>
    <row r="105" spans="1:5">
      <c r="A105" s="99" t="s">
        <v>719</v>
      </c>
      <c r="B105" s="100">
        <v>363067764.80000001</v>
      </c>
      <c r="C105" s="100">
        <v>0</v>
      </c>
      <c r="D105" s="100">
        <v>0</v>
      </c>
      <c r="E105" s="101">
        <v>363067764.80000001</v>
      </c>
    </row>
    <row r="106" spans="1:5">
      <c r="A106" s="99" t="s">
        <v>288</v>
      </c>
      <c r="B106" s="100">
        <v>0</v>
      </c>
      <c r="C106" s="100">
        <v>9050000000</v>
      </c>
      <c r="D106" s="100">
        <v>7300095333.2299995</v>
      </c>
      <c r="E106" s="101">
        <v>1749904666.77</v>
      </c>
    </row>
    <row r="107" spans="1:5">
      <c r="A107" s="99" t="s">
        <v>289</v>
      </c>
      <c r="B107" s="100">
        <v>769468175.36000001</v>
      </c>
      <c r="C107" s="100">
        <v>2083163517.3099999</v>
      </c>
      <c r="D107" s="100">
        <v>2018871807.9000001</v>
      </c>
      <c r="E107" s="101">
        <v>833759884.76999998</v>
      </c>
    </row>
    <row r="108" spans="1:5">
      <c r="A108" s="99" t="s">
        <v>290</v>
      </c>
      <c r="B108" s="100">
        <v>23282562189.52</v>
      </c>
      <c r="C108" s="100">
        <v>2982242336.3200002</v>
      </c>
      <c r="D108" s="100">
        <v>2031111354.21</v>
      </c>
      <c r="E108" s="101">
        <v>24233693171.630001</v>
      </c>
    </row>
    <row r="109" spans="1:5">
      <c r="A109" s="99" t="s">
        <v>291</v>
      </c>
      <c r="B109" s="100">
        <v>14918296888.51</v>
      </c>
      <c r="C109" s="100">
        <v>3137413612.8400002</v>
      </c>
      <c r="D109" s="100">
        <v>13661408111</v>
      </c>
      <c r="E109" s="101">
        <v>4394302390.3500004</v>
      </c>
    </row>
    <row r="110" spans="1:5">
      <c r="A110" s="99" t="s">
        <v>258</v>
      </c>
      <c r="B110" s="100">
        <v>46412.04</v>
      </c>
      <c r="C110" s="100">
        <v>0</v>
      </c>
      <c r="D110" s="100">
        <v>0</v>
      </c>
      <c r="E110" s="101">
        <v>46412.04</v>
      </c>
    </row>
    <row r="111" spans="1:5">
      <c r="A111" s="99" t="s">
        <v>292</v>
      </c>
      <c r="B111" s="100">
        <v>19687418207.970001</v>
      </c>
      <c r="C111" s="100">
        <v>397000720.13</v>
      </c>
      <c r="D111" s="100">
        <v>408182429.44</v>
      </c>
      <c r="E111" s="101">
        <v>19676236498.66</v>
      </c>
    </row>
    <row r="112" spans="1:5">
      <c r="A112" s="99" t="s">
        <v>541</v>
      </c>
      <c r="B112" s="100">
        <v>367994093.97000003</v>
      </c>
      <c r="C112" s="100">
        <v>0</v>
      </c>
      <c r="D112" s="100">
        <v>8000000</v>
      </c>
      <c r="E112" s="101">
        <v>359994093.97000003</v>
      </c>
    </row>
    <row r="113" spans="1:5">
      <c r="A113" s="99" t="s">
        <v>578</v>
      </c>
      <c r="B113" s="100">
        <v>42634592016.940002</v>
      </c>
      <c r="C113" s="100">
        <v>1775017186</v>
      </c>
      <c r="D113" s="100">
        <v>5524473808.6000004</v>
      </c>
      <c r="E113" s="101">
        <v>38885135394.339996</v>
      </c>
    </row>
    <row r="114" spans="1:5">
      <c r="A114" s="99" t="s">
        <v>591</v>
      </c>
      <c r="B114" s="100">
        <v>121206785.55</v>
      </c>
      <c r="C114" s="100">
        <v>0</v>
      </c>
      <c r="D114" s="100">
        <v>39712556.289999999</v>
      </c>
      <c r="E114" s="101">
        <v>81494229.260000005</v>
      </c>
    </row>
    <row r="115" spans="1:5">
      <c r="A115" s="99" t="s">
        <v>698</v>
      </c>
      <c r="B115" s="100">
        <v>128317787.92</v>
      </c>
      <c r="C115" s="100">
        <v>29660176.52</v>
      </c>
      <c r="D115" s="100">
        <v>39778980.299999997</v>
      </c>
      <c r="E115" s="101">
        <v>118198984.14</v>
      </c>
    </row>
    <row r="116" spans="1:5">
      <c r="A116" s="99" t="s">
        <v>835</v>
      </c>
      <c r="B116" s="100">
        <v>1960000000</v>
      </c>
      <c r="C116" s="100">
        <v>0</v>
      </c>
      <c r="D116" s="100">
        <v>0</v>
      </c>
      <c r="E116" s="101">
        <v>1960000000</v>
      </c>
    </row>
    <row r="117" spans="1:5" ht="20.399999999999999">
      <c r="A117" s="236" t="s">
        <v>117</v>
      </c>
      <c r="B117" s="106">
        <v>237041892.34999999</v>
      </c>
      <c r="C117" s="106">
        <v>292664863.18000001</v>
      </c>
      <c r="D117" s="106">
        <v>296219592.60000002</v>
      </c>
      <c r="E117" s="237">
        <v>233487162.93000001</v>
      </c>
    </row>
    <row r="118" spans="1:5">
      <c r="A118" s="99" t="s">
        <v>293</v>
      </c>
      <c r="B118" s="100">
        <v>55632623.100000001</v>
      </c>
      <c r="C118" s="100">
        <v>64644908.869999997</v>
      </c>
      <c r="D118" s="100">
        <v>28291298.629999999</v>
      </c>
      <c r="E118" s="101">
        <v>91986233.340000004</v>
      </c>
    </row>
    <row r="119" spans="1:5">
      <c r="A119" s="99" t="s">
        <v>542</v>
      </c>
      <c r="B119" s="100">
        <v>28950379.359999999</v>
      </c>
      <c r="C119" s="100">
        <v>18409675</v>
      </c>
      <c r="D119" s="100">
        <v>22410080.75</v>
      </c>
      <c r="E119" s="101">
        <v>24949973.609999999</v>
      </c>
    </row>
    <row r="120" spans="1:5">
      <c r="A120" s="99" t="s">
        <v>543</v>
      </c>
      <c r="B120" s="100">
        <v>149934761.34999999</v>
      </c>
      <c r="C120" s="100">
        <v>208872829.31</v>
      </c>
      <c r="D120" s="100">
        <v>243004084.71000001</v>
      </c>
      <c r="E120" s="101">
        <v>115803505.95</v>
      </c>
    </row>
    <row r="121" spans="1:5">
      <c r="A121" s="99" t="s">
        <v>693</v>
      </c>
      <c r="B121" s="100">
        <v>2524128.54</v>
      </c>
      <c r="C121" s="100">
        <v>737450</v>
      </c>
      <c r="D121" s="100">
        <v>2514128.5099999998</v>
      </c>
      <c r="E121" s="101">
        <v>747450.03</v>
      </c>
    </row>
    <row r="122" spans="1:5">
      <c r="A122" s="236" t="s">
        <v>118</v>
      </c>
      <c r="B122" s="106">
        <v>1145914887.8499999</v>
      </c>
      <c r="C122" s="106">
        <v>187638672.53999999</v>
      </c>
      <c r="D122" s="106">
        <v>178778586.22999999</v>
      </c>
      <c r="E122" s="237">
        <v>1154774974.1600001</v>
      </c>
    </row>
    <row r="123" spans="1:5">
      <c r="A123" s="99" t="s">
        <v>294</v>
      </c>
      <c r="B123" s="100">
        <v>235322599.53999999</v>
      </c>
      <c r="C123" s="100">
        <v>81774095.280000001</v>
      </c>
      <c r="D123" s="100">
        <v>98426223.400000006</v>
      </c>
      <c r="E123" s="101">
        <v>218670471.41999999</v>
      </c>
    </row>
    <row r="124" spans="1:5">
      <c r="A124" s="99" t="s">
        <v>295</v>
      </c>
      <c r="B124" s="100">
        <v>177016512.53</v>
      </c>
      <c r="C124" s="100">
        <v>43910381.5</v>
      </c>
      <c r="D124" s="100">
        <v>31002362.829999998</v>
      </c>
      <c r="E124" s="101">
        <v>189924531.19999999</v>
      </c>
    </row>
    <row r="125" spans="1:5">
      <c r="A125" s="99" t="s">
        <v>561</v>
      </c>
      <c r="B125" s="100">
        <v>566345775.77999997</v>
      </c>
      <c r="C125" s="100">
        <v>47004195.759999998</v>
      </c>
      <c r="D125" s="100">
        <v>41000000</v>
      </c>
      <c r="E125" s="101">
        <v>572349971.53999996</v>
      </c>
    </row>
    <row r="126" spans="1:5">
      <c r="A126" s="99" t="s">
        <v>684</v>
      </c>
      <c r="B126" s="100">
        <v>154430000</v>
      </c>
      <c r="C126" s="100">
        <v>0</v>
      </c>
      <c r="D126" s="100">
        <v>1900000</v>
      </c>
      <c r="E126" s="101">
        <v>152530000</v>
      </c>
    </row>
    <row r="127" spans="1:5">
      <c r="A127" s="99" t="s">
        <v>722</v>
      </c>
      <c r="B127" s="100">
        <v>12800000</v>
      </c>
      <c r="C127" s="100">
        <v>9000000</v>
      </c>
      <c r="D127" s="100">
        <v>500000</v>
      </c>
      <c r="E127" s="101">
        <v>21300000</v>
      </c>
    </row>
    <row r="128" spans="1:5">
      <c r="A128" s="99" t="s">
        <v>967</v>
      </c>
      <c r="B128" s="100">
        <v>0</v>
      </c>
      <c r="C128" s="100">
        <v>5950000</v>
      </c>
      <c r="D128" s="100">
        <v>5950000</v>
      </c>
      <c r="E128" s="101">
        <v>0</v>
      </c>
    </row>
    <row r="129" spans="1:5">
      <c r="A129" s="236" t="s">
        <v>96</v>
      </c>
      <c r="B129" s="106">
        <v>14682902615.379999</v>
      </c>
      <c r="C129" s="106">
        <v>80725895646.940002</v>
      </c>
      <c r="D129" s="106">
        <v>70638057351.990005</v>
      </c>
      <c r="E129" s="237">
        <v>24770740910.330002</v>
      </c>
    </row>
    <row r="130" spans="1:5">
      <c r="A130" s="99" t="s">
        <v>297</v>
      </c>
      <c r="B130" s="100">
        <v>9971935687.6800003</v>
      </c>
      <c r="C130" s="100">
        <v>42570588663.93</v>
      </c>
      <c r="D130" s="100">
        <v>37740685334.419998</v>
      </c>
      <c r="E130" s="101">
        <v>14801839017.190001</v>
      </c>
    </row>
    <row r="131" spans="1:5">
      <c r="A131" s="99" t="s">
        <v>298</v>
      </c>
      <c r="B131" s="100">
        <v>1547161.14</v>
      </c>
      <c r="C131" s="100">
        <v>0.01</v>
      </c>
      <c r="D131" s="100">
        <v>0</v>
      </c>
      <c r="E131" s="101">
        <v>1547161.15</v>
      </c>
    </row>
    <row r="132" spans="1:5">
      <c r="A132" s="99" t="s">
        <v>299</v>
      </c>
      <c r="B132" s="100">
        <v>80105773.540000007</v>
      </c>
      <c r="C132" s="100">
        <v>10957643.67</v>
      </c>
      <c r="D132" s="100">
        <v>89777121.870000005</v>
      </c>
      <c r="E132" s="101">
        <v>1286295.3400000001</v>
      </c>
    </row>
    <row r="133" spans="1:5">
      <c r="A133" s="99" t="s">
        <v>301</v>
      </c>
      <c r="B133" s="100">
        <v>41653656.939999998</v>
      </c>
      <c r="C133" s="100">
        <v>0</v>
      </c>
      <c r="D133" s="100">
        <v>142738.57</v>
      </c>
      <c r="E133" s="101">
        <v>41510918.369999997</v>
      </c>
    </row>
    <row r="134" spans="1:5">
      <c r="A134" s="99" t="s">
        <v>302</v>
      </c>
      <c r="B134" s="100">
        <v>3191.71</v>
      </c>
      <c r="C134" s="100">
        <v>0.01</v>
      </c>
      <c r="D134" s="100">
        <v>0</v>
      </c>
      <c r="E134" s="101">
        <v>3191.72</v>
      </c>
    </row>
    <row r="135" spans="1:5">
      <c r="A135" s="99" t="s">
        <v>303</v>
      </c>
      <c r="B135" s="100">
        <v>142.87</v>
      </c>
      <c r="C135" s="100">
        <v>0</v>
      </c>
      <c r="D135" s="100">
        <v>0</v>
      </c>
      <c r="E135" s="101">
        <v>142.87</v>
      </c>
    </row>
    <row r="136" spans="1:5">
      <c r="A136" s="99" t="s">
        <v>934</v>
      </c>
      <c r="B136" s="100">
        <v>0</v>
      </c>
      <c r="C136" s="100">
        <v>1632</v>
      </c>
      <c r="D136" s="100">
        <v>0</v>
      </c>
      <c r="E136" s="101">
        <v>1632</v>
      </c>
    </row>
    <row r="137" spans="1:5">
      <c r="A137" s="99" t="s">
        <v>304</v>
      </c>
      <c r="B137" s="100">
        <v>315657.38</v>
      </c>
      <c r="C137" s="100">
        <v>593.72</v>
      </c>
      <c r="D137" s="100">
        <v>550.09</v>
      </c>
      <c r="E137" s="101">
        <v>315701.01</v>
      </c>
    </row>
    <row r="138" spans="1:5">
      <c r="A138" s="99" t="s">
        <v>305</v>
      </c>
      <c r="B138" s="100">
        <v>72325475.780000001</v>
      </c>
      <c r="C138" s="100">
        <v>0</v>
      </c>
      <c r="D138" s="100">
        <v>0</v>
      </c>
      <c r="E138" s="101">
        <v>72325475.780000001</v>
      </c>
    </row>
    <row r="139" spans="1:5">
      <c r="A139" s="99" t="s">
        <v>306</v>
      </c>
      <c r="B139" s="100">
        <v>26618060.41</v>
      </c>
      <c r="C139" s="100">
        <v>0</v>
      </c>
      <c r="D139" s="100">
        <v>0</v>
      </c>
      <c r="E139" s="101">
        <v>26618060.41</v>
      </c>
    </row>
    <row r="140" spans="1:5">
      <c r="A140" s="99" t="s">
        <v>307</v>
      </c>
      <c r="B140" s="100">
        <v>32523281.079999998</v>
      </c>
      <c r="C140" s="100">
        <v>0</v>
      </c>
      <c r="D140" s="100">
        <v>0</v>
      </c>
      <c r="E140" s="101">
        <v>32523281.079999998</v>
      </c>
    </row>
    <row r="141" spans="1:5">
      <c r="A141" s="99" t="s">
        <v>309</v>
      </c>
      <c r="B141" s="100">
        <v>105464243.70999999</v>
      </c>
      <c r="C141" s="100">
        <v>6676692.96</v>
      </c>
      <c r="D141" s="100">
        <v>22026276.690000001</v>
      </c>
      <c r="E141" s="101">
        <v>90114659.980000004</v>
      </c>
    </row>
    <row r="142" spans="1:5">
      <c r="A142" s="99" t="s">
        <v>310</v>
      </c>
      <c r="B142" s="100">
        <v>126688531.7</v>
      </c>
      <c r="C142" s="100">
        <v>1713760</v>
      </c>
      <c r="D142" s="100">
        <v>60000000</v>
      </c>
      <c r="E142" s="101">
        <v>68402291.700000003</v>
      </c>
    </row>
    <row r="143" spans="1:5">
      <c r="A143" s="99" t="s">
        <v>311</v>
      </c>
      <c r="B143" s="100">
        <v>1259531003.8800001</v>
      </c>
      <c r="C143" s="100">
        <v>29632.14</v>
      </c>
      <c r="D143" s="100">
        <v>0</v>
      </c>
      <c r="E143" s="101">
        <v>1259560636.02</v>
      </c>
    </row>
    <row r="144" spans="1:5">
      <c r="A144" s="99" t="s">
        <v>312</v>
      </c>
      <c r="B144" s="100">
        <v>234081391.88</v>
      </c>
      <c r="C144" s="100">
        <v>292301.25</v>
      </c>
      <c r="D144" s="100">
        <v>19426.060000000001</v>
      </c>
      <c r="E144" s="101">
        <v>234354267.06999999</v>
      </c>
    </row>
    <row r="145" spans="1:5">
      <c r="A145" s="99" t="s">
        <v>546</v>
      </c>
      <c r="B145" s="100">
        <v>85453581.719999999</v>
      </c>
      <c r="C145" s="100">
        <v>0</v>
      </c>
      <c r="D145" s="100">
        <v>0</v>
      </c>
      <c r="E145" s="101">
        <v>85453581.719999999</v>
      </c>
    </row>
    <row r="146" spans="1:5">
      <c r="A146" s="99" t="s">
        <v>547</v>
      </c>
      <c r="B146" s="100">
        <v>189191690.68000001</v>
      </c>
      <c r="C146" s="100">
        <v>0</v>
      </c>
      <c r="D146" s="100">
        <v>8250077.2400000002</v>
      </c>
      <c r="E146" s="101">
        <v>180941613.44</v>
      </c>
    </row>
    <row r="147" spans="1:5">
      <c r="A147" s="99" t="s">
        <v>705</v>
      </c>
      <c r="B147" s="100">
        <v>1699456000</v>
      </c>
      <c r="C147" s="100">
        <v>2073385.5</v>
      </c>
      <c r="D147" s="100">
        <v>100000000</v>
      </c>
      <c r="E147" s="101">
        <v>1601529385.5</v>
      </c>
    </row>
    <row r="148" spans="1:5">
      <c r="A148" s="99" t="s">
        <v>607</v>
      </c>
      <c r="B148" s="100">
        <v>755894195.88</v>
      </c>
      <c r="C148" s="100">
        <v>286742322.01999998</v>
      </c>
      <c r="D148" s="100">
        <v>180336807.31999999</v>
      </c>
      <c r="E148" s="101">
        <v>862299710.58000004</v>
      </c>
    </row>
    <row r="149" spans="1:5">
      <c r="A149" s="99" t="s">
        <v>313</v>
      </c>
      <c r="B149" s="100">
        <v>113887.12</v>
      </c>
      <c r="C149" s="100">
        <v>37846819019.730003</v>
      </c>
      <c r="D149" s="100">
        <v>32436819019.73</v>
      </c>
      <c r="E149" s="101">
        <v>5410113887.1199999</v>
      </c>
    </row>
    <row r="150" spans="1:5">
      <c r="A150" s="99" t="s">
        <v>512</v>
      </c>
      <c r="B150" s="100">
        <v>0.28000000000000003</v>
      </c>
      <c r="C150" s="100">
        <v>0</v>
      </c>
      <c r="D150" s="100">
        <v>0</v>
      </c>
      <c r="E150" s="101">
        <v>0.28000000000000003</v>
      </c>
    </row>
    <row r="151" spans="1:5" ht="20.399999999999999">
      <c r="A151" s="236" t="s">
        <v>119</v>
      </c>
      <c r="B151" s="106">
        <v>58454497066.910004</v>
      </c>
      <c r="C151" s="106">
        <v>120898993782.39</v>
      </c>
      <c r="D151" s="106">
        <v>112273806362.17999</v>
      </c>
      <c r="E151" s="237">
        <v>67079684487.120003</v>
      </c>
    </row>
    <row r="152" spans="1:5">
      <c r="A152" s="99" t="s">
        <v>314</v>
      </c>
      <c r="B152" s="100">
        <v>236703054.55000001</v>
      </c>
      <c r="C152" s="100">
        <v>867944468.51999998</v>
      </c>
      <c r="D152" s="100">
        <v>791004842.58000004</v>
      </c>
      <c r="E152" s="101">
        <v>313642680.49000001</v>
      </c>
    </row>
    <row r="153" spans="1:5">
      <c r="A153" s="99" t="s">
        <v>315</v>
      </c>
      <c r="B153" s="100">
        <v>4930322.9800000004</v>
      </c>
      <c r="C153" s="100">
        <v>3525375.69</v>
      </c>
      <c r="D153" s="100">
        <v>0</v>
      </c>
      <c r="E153" s="101">
        <v>8455698.6699999999</v>
      </c>
    </row>
    <row r="154" spans="1:5">
      <c r="A154" s="99" t="s">
        <v>316</v>
      </c>
      <c r="B154" s="100">
        <v>692159796.85000002</v>
      </c>
      <c r="C154" s="100">
        <v>2023381785.97</v>
      </c>
      <c r="D154" s="100">
        <v>1917000000</v>
      </c>
      <c r="E154" s="101">
        <v>798541582.82000005</v>
      </c>
    </row>
    <row r="155" spans="1:5">
      <c r="A155" s="99" t="s">
        <v>317</v>
      </c>
      <c r="B155" s="100">
        <v>13548993.98</v>
      </c>
      <c r="C155" s="100">
        <v>25347064.43</v>
      </c>
      <c r="D155" s="100">
        <v>38348340.299999997</v>
      </c>
      <c r="E155" s="101">
        <v>547718.11</v>
      </c>
    </row>
    <row r="156" spans="1:5">
      <c r="A156" s="99" t="s">
        <v>318</v>
      </c>
      <c r="B156" s="100">
        <v>8811060259.5300007</v>
      </c>
      <c r="C156" s="100">
        <v>92655989775.449997</v>
      </c>
      <c r="D156" s="100">
        <v>86904349261.910004</v>
      </c>
      <c r="E156" s="101">
        <v>14562700773.07</v>
      </c>
    </row>
    <row r="157" spans="1:5">
      <c r="A157" s="99" t="s">
        <v>319</v>
      </c>
      <c r="B157" s="100">
        <v>81315903.069999993</v>
      </c>
      <c r="C157" s="100">
        <v>192690917.97</v>
      </c>
      <c r="D157" s="100">
        <v>200000000</v>
      </c>
      <c r="E157" s="101">
        <v>74006821.040000007</v>
      </c>
    </row>
    <row r="158" spans="1:5">
      <c r="A158" s="99" t="s">
        <v>320</v>
      </c>
      <c r="B158" s="100">
        <v>19972567440.18</v>
      </c>
      <c r="C158" s="100">
        <v>1564102667.6600001</v>
      </c>
      <c r="D158" s="100">
        <v>3615103917.3899999</v>
      </c>
      <c r="E158" s="101">
        <v>17921566190.450001</v>
      </c>
    </row>
    <row r="159" spans="1:5">
      <c r="A159" s="99" t="s">
        <v>321</v>
      </c>
      <c r="B159" s="100">
        <v>23841842363.02</v>
      </c>
      <c r="C159" s="100">
        <v>5732954395.0200005</v>
      </c>
      <c r="D159" s="100">
        <v>0</v>
      </c>
      <c r="E159" s="101">
        <v>29574796758.040001</v>
      </c>
    </row>
    <row r="160" spans="1:5">
      <c r="A160" s="99" t="s">
        <v>322</v>
      </c>
      <c r="B160" s="100">
        <v>3585603512.1700001</v>
      </c>
      <c r="C160" s="100">
        <v>10622969574.540001</v>
      </c>
      <c r="D160" s="100">
        <v>12040000000</v>
      </c>
      <c r="E160" s="101">
        <v>2168573086.71</v>
      </c>
    </row>
    <row r="161" spans="1:5">
      <c r="A161" s="99" t="s">
        <v>689</v>
      </c>
      <c r="B161" s="100">
        <v>127365930.90000001</v>
      </c>
      <c r="C161" s="100">
        <v>0</v>
      </c>
      <c r="D161" s="100">
        <v>3000000</v>
      </c>
      <c r="E161" s="101">
        <v>124365930.90000001</v>
      </c>
    </row>
    <row r="162" spans="1:5">
      <c r="A162" s="99" t="s">
        <v>323</v>
      </c>
      <c r="B162" s="100">
        <v>641278255.77999997</v>
      </c>
      <c r="C162" s="100">
        <v>5550155254.3800001</v>
      </c>
      <c r="D162" s="100">
        <v>5246000000</v>
      </c>
      <c r="E162" s="101">
        <v>945433510.15999997</v>
      </c>
    </row>
    <row r="163" spans="1:5">
      <c r="A163" s="99" t="s">
        <v>324</v>
      </c>
      <c r="B163" s="100">
        <v>351524407.51999998</v>
      </c>
      <c r="C163" s="100">
        <v>1564553022.1800001</v>
      </c>
      <c r="D163" s="100">
        <v>1370000000</v>
      </c>
      <c r="E163" s="101">
        <v>546077429.70000005</v>
      </c>
    </row>
    <row r="164" spans="1:5">
      <c r="A164" s="99" t="s">
        <v>325</v>
      </c>
      <c r="B164" s="100">
        <v>78872293</v>
      </c>
      <c r="C164" s="100">
        <v>80817869.540000007</v>
      </c>
      <c r="D164" s="100">
        <v>129000000</v>
      </c>
      <c r="E164" s="101">
        <v>30690162.539999999</v>
      </c>
    </row>
    <row r="165" spans="1:5">
      <c r="A165" s="99" t="s">
        <v>326</v>
      </c>
      <c r="B165" s="100">
        <v>15724533.380000001</v>
      </c>
      <c r="C165" s="100">
        <v>14561611.039999999</v>
      </c>
      <c r="D165" s="100">
        <v>20000000</v>
      </c>
      <c r="E165" s="101">
        <v>10286144.42</v>
      </c>
    </row>
    <row r="166" spans="1:5">
      <c r="A166" s="236" t="s">
        <v>120</v>
      </c>
      <c r="B166" s="106">
        <v>12761081780.610001</v>
      </c>
      <c r="C166" s="106">
        <v>12799911806.629999</v>
      </c>
      <c r="D166" s="106">
        <v>20333696125.48</v>
      </c>
      <c r="E166" s="237">
        <v>5227297461.7600002</v>
      </c>
    </row>
    <row r="167" spans="1:5">
      <c r="A167" s="99" t="s">
        <v>327</v>
      </c>
      <c r="B167" s="100">
        <v>749884121.08000004</v>
      </c>
      <c r="C167" s="100">
        <v>600000</v>
      </c>
      <c r="D167" s="100">
        <v>17948363.5</v>
      </c>
      <c r="E167" s="101">
        <v>732535757.58000004</v>
      </c>
    </row>
    <row r="168" spans="1:5">
      <c r="A168" s="99" t="s">
        <v>328</v>
      </c>
      <c r="B168" s="100">
        <v>1218440124.9100001</v>
      </c>
      <c r="C168" s="100">
        <v>155605550.69999999</v>
      </c>
      <c r="D168" s="100">
        <v>1360058907</v>
      </c>
      <c r="E168" s="101">
        <v>13986768.609999999</v>
      </c>
    </row>
    <row r="169" spans="1:5">
      <c r="A169" s="99" t="s">
        <v>329</v>
      </c>
      <c r="B169" s="100">
        <v>113586862.97</v>
      </c>
      <c r="C169" s="100">
        <v>26564451.420000002</v>
      </c>
      <c r="D169" s="100">
        <v>137800821.72</v>
      </c>
      <c r="E169" s="101">
        <v>2350492.67</v>
      </c>
    </row>
    <row r="170" spans="1:5">
      <c r="A170" s="99" t="s">
        <v>330</v>
      </c>
      <c r="B170" s="100">
        <v>72472323.930000007</v>
      </c>
      <c r="C170" s="100">
        <v>20275799.18</v>
      </c>
      <c r="D170" s="100">
        <v>90141516.719999999</v>
      </c>
      <c r="E170" s="101">
        <v>2606606.39</v>
      </c>
    </row>
    <row r="171" spans="1:5">
      <c r="A171" s="99" t="s">
        <v>331</v>
      </c>
      <c r="B171" s="100">
        <v>488563596.49000001</v>
      </c>
      <c r="C171" s="100">
        <v>81314633.900000006</v>
      </c>
      <c r="D171" s="100">
        <v>563245496.74000001</v>
      </c>
      <c r="E171" s="101">
        <v>6632733.6500000004</v>
      </c>
    </row>
    <row r="172" spans="1:5">
      <c r="A172" s="99" t="s">
        <v>332</v>
      </c>
      <c r="B172" s="100">
        <v>20543432.329999998</v>
      </c>
      <c r="C172" s="100">
        <v>4258216.0199999996</v>
      </c>
      <c r="D172" s="100">
        <v>24414037.800000001</v>
      </c>
      <c r="E172" s="101">
        <v>387610.55</v>
      </c>
    </row>
    <row r="173" spans="1:5">
      <c r="A173" s="99" t="s">
        <v>333</v>
      </c>
      <c r="B173" s="100">
        <v>230732398.46000001</v>
      </c>
      <c r="C173" s="100">
        <v>50303102.229999997</v>
      </c>
      <c r="D173" s="100">
        <v>274603599.33999997</v>
      </c>
      <c r="E173" s="101">
        <v>6431901.3499999996</v>
      </c>
    </row>
    <row r="174" spans="1:5">
      <c r="A174" s="99" t="s">
        <v>334</v>
      </c>
      <c r="B174" s="100">
        <v>176197051.13</v>
      </c>
      <c r="C174" s="100">
        <v>21913306.52</v>
      </c>
      <c r="D174" s="100">
        <v>195880992.58000001</v>
      </c>
      <c r="E174" s="101">
        <v>2229365.0699999998</v>
      </c>
    </row>
    <row r="175" spans="1:5">
      <c r="A175" s="99" t="s">
        <v>335</v>
      </c>
      <c r="B175" s="100">
        <v>81193482.299999997</v>
      </c>
      <c r="C175" s="100">
        <v>12150048.16</v>
      </c>
      <c r="D175" s="100">
        <v>92080310.159999996</v>
      </c>
      <c r="E175" s="101">
        <v>1263220.3</v>
      </c>
    </row>
    <row r="176" spans="1:5">
      <c r="A176" s="99" t="s">
        <v>336</v>
      </c>
      <c r="B176" s="100">
        <v>162916266.69</v>
      </c>
      <c r="C176" s="100">
        <v>27914055.77</v>
      </c>
      <c r="D176" s="100">
        <v>187633611.75999999</v>
      </c>
      <c r="E176" s="101">
        <v>3196710.7</v>
      </c>
    </row>
    <row r="177" spans="1:5">
      <c r="A177" s="99" t="s">
        <v>337</v>
      </c>
      <c r="B177" s="100">
        <v>74974788.489999995</v>
      </c>
      <c r="C177" s="100">
        <v>14862770.27</v>
      </c>
      <c r="D177" s="100">
        <v>88463412.859999999</v>
      </c>
      <c r="E177" s="101">
        <v>1374145.9</v>
      </c>
    </row>
    <row r="178" spans="1:5">
      <c r="A178" s="99" t="s">
        <v>338</v>
      </c>
      <c r="B178" s="100">
        <v>512305084.74000001</v>
      </c>
      <c r="C178" s="100">
        <v>77477296.540000007</v>
      </c>
      <c r="D178" s="100">
        <v>582635583.60000002</v>
      </c>
      <c r="E178" s="101">
        <v>7146797.6799999997</v>
      </c>
    </row>
    <row r="179" spans="1:5">
      <c r="A179" s="99" t="s">
        <v>339</v>
      </c>
      <c r="B179" s="100">
        <v>371179167.63</v>
      </c>
      <c r="C179" s="100">
        <v>92682091.890000001</v>
      </c>
      <c r="D179" s="100">
        <v>453132347.29000002</v>
      </c>
      <c r="E179" s="101">
        <v>10728912.23</v>
      </c>
    </row>
    <row r="180" spans="1:5">
      <c r="A180" s="99" t="s">
        <v>340</v>
      </c>
      <c r="B180" s="100">
        <v>32451590.620000001</v>
      </c>
      <c r="C180" s="100">
        <v>9614025.3699999992</v>
      </c>
      <c r="D180" s="100">
        <v>41158589.390000001</v>
      </c>
      <c r="E180" s="101">
        <v>907026.6</v>
      </c>
    </row>
    <row r="181" spans="1:5">
      <c r="A181" s="99" t="s">
        <v>341</v>
      </c>
      <c r="B181" s="100">
        <v>783459766.77999997</v>
      </c>
      <c r="C181" s="100">
        <v>83824993.689999998</v>
      </c>
      <c r="D181" s="100">
        <v>859778773.30999994</v>
      </c>
      <c r="E181" s="101">
        <v>7505987.1600000001</v>
      </c>
    </row>
    <row r="182" spans="1:5">
      <c r="A182" s="99" t="s">
        <v>342</v>
      </c>
      <c r="B182" s="100">
        <v>146055048.03999999</v>
      </c>
      <c r="C182" s="100">
        <v>18097260.34</v>
      </c>
      <c r="D182" s="100">
        <v>162288724.69999999</v>
      </c>
      <c r="E182" s="101">
        <v>1863583.68</v>
      </c>
    </row>
    <row r="183" spans="1:5">
      <c r="A183" s="99" t="s">
        <v>343</v>
      </c>
      <c r="B183" s="100">
        <v>58639468.490000002</v>
      </c>
      <c r="C183" s="100">
        <v>12092189.58</v>
      </c>
      <c r="D183" s="100">
        <v>70410031.390000001</v>
      </c>
      <c r="E183" s="101">
        <v>321626.68</v>
      </c>
    </row>
    <row r="184" spans="1:5">
      <c r="A184" s="99" t="s">
        <v>344</v>
      </c>
      <c r="B184" s="100">
        <v>108519000.45</v>
      </c>
      <c r="C184" s="100">
        <v>15215777.41</v>
      </c>
      <c r="D184" s="100">
        <v>121002277.55</v>
      </c>
      <c r="E184" s="101">
        <v>2732500.31</v>
      </c>
    </row>
    <row r="185" spans="1:5">
      <c r="A185" s="99" t="s">
        <v>345</v>
      </c>
      <c r="B185" s="100">
        <v>823575234.97000003</v>
      </c>
      <c r="C185" s="100">
        <v>89025447.859999999</v>
      </c>
      <c r="D185" s="100">
        <v>903318676.50999999</v>
      </c>
      <c r="E185" s="101">
        <v>9282006.3200000003</v>
      </c>
    </row>
    <row r="186" spans="1:5">
      <c r="A186" s="99" t="s">
        <v>346</v>
      </c>
      <c r="B186" s="100">
        <v>2256609200.3400002</v>
      </c>
      <c r="C186" s="100">
        <v>296411956.76999998</v>
      </c>
      <c r="D186" s="100">
        <v>2524899753.8000002</v>
      </c>
      <c r="E186" s="101">
        <v>28121403.309999999</v>
      </c>
    </row>
    <row r="187" spans="1:5">
      <c r="A187" s="99" t="s">
        <v>347</v>
      </c>
      <c r="B187" s="100">
        <v>15788126.32</v>
      </c>
      <c r="C187" s="100">
        <v>3336816.7</v>
      </c>
      <c r="D187" s="100">
        <v>17669296.510000002</v>
      </c>
      <c r="E187" s="101">
        <v>1455646.51</v>
      </c>
    </row>
    <row r="188" spans="1:5">
      <c r="A188" s="99" t="s">
        <v>348</v>
      </c>
      <c r="B188" s="100">
        <v>178691922.53999999</v>
      </c>
      <c r="C188" s="100">
        <v>54612005.170000002</v>
      </c>
      <c r="D188" s="100">
        <v>227294527.16</v>
      </c>
      <c r="E188" s="101">
        <v>6009400.5499999998</v>
      </c>
    </row>
    <row r="189" spans="1:5">
      <c r="A189" s="99" t="s">
        <v>709</v>
      </c>
      <c r="B189" s="100">
        <v>32713050.100000001</v>
      </c>
      <c r="C189" s="100">
        <v>79755137.329999998</v>
      </c>
      <c r="D189" s="100">
        <v>49351537.170000002</v>
      </c>
      <c r="E189" s="101">
        <v>63116650.259999998</v>
      </c>
    </row>
    <row r="190" spans="1:5">
      <c r="A190" s="99" t="s">
        <v>350</v>
      </c>
      <c r="B190" s="100">
        <v>26739.93</v>
      </c>
      <c r="C190" s="100">
        <v>47381.77</v>
      </c>
      <c r="D190" s="100">
        <v>0</v>
      </c>
      <c r="E190" s="101">
        <v>74121.7</v>
      </c>
    </row>
    <row r="191" spans="1:5">
      <c r="A191" s="99" t="s">
        <v>351</v>
      </c>
      <c r="B191" s="100">
        <v>487816111.74000001</v>
      </c>
      <c r="C191" s="100">
        <v>359977503.81999999</v>
      </c>
      <c r="D191" s="100">
        <v>220000000</v>
      </c>
      <c r="E191" s="101">
        <v>627793615.55999994</v>
      </c>
    </row>
    <row r="192" spans="1:5">
      <c r="A192" s="99" t="s">
        <v>352</v>
      </c>
      <c r="B192" s="100">
        <v>1</v>
      </c>
      <c r="C192" s="100">
        <v>44138994.990000002</v>
      </c>
      <c r="D192" s="100">
        <v>44138995.990000002</v>
      </c>
      <c r="E192" s="101">
        <v>0</v>
      </c>
    </row>
    <row r="193" spans="1:5">
      <c r="A193" s="99" t="s">
        <v>353</v>
      </c>
      <c r="B193" s="100">
        <v>4178617.62</v>
      </c>
      <c r="C193" s="100">
        <v>0</v>
      </c>
      <c r="D193" s="100">
        <v>0</v>
      </c>
      <c r="E193" s="101">
        <v>4178617.62</v>
      </c>
    </row>
    <row r="194" spans="1:5">
      <c r="A194" s="99" t="s">
        <v>354</v>
      </c>
      <c r="B194" s="100">
        <v>127853074.51000001</v>
      </c>
      <c r="C194" s="100">
        <v>19589536.859999999</v>
      </c>
      <c r="D194" s="100">
        <v>127000000</v>
      </c>
      <c r="E194" s="101">
        <v>20442611.370000001</v>
      </c>
    </row>
    <row r="195" spans="1:5">
      <c r="A195" s="99" t="s">
        <v>355</v>
      </c>
      <c r="B195" s="100">
        <v>203712621.36000001</v>
      </c>
      <c r="C195" s="100">
        <v>13907107.810000001</v>
      </c>
      <c r="D195" s="100">
        <v>31000000</v>
      </c>
      <c r="E195" s="101">
        <v>186619729.16999999</v>
      </c>
    </row>
    <row r="196" spans="1:5">
      <c r="A196" s="99" t="s">
        <v>356</v>
      </c>
      <c r="B196" s="100">
        <v>64282779.729999997</v>
      </c>
      <c r="C196" s="100">
        <v>4090110.63</v>
      </c>
      <c r="D196" s="100">
        <v>0</v>
      </c>
      <c r="E196" s="101">
        <v>68372890.359999999</v>
      </c>
    </row>
    <row r="197" spans="1:5">
      <c r="A197" s="99" t="s">
        <v>357</v>
      </c>
      <c r="B197" s="100">
        <v>200475706.28999999</v>
      </c>
      <c r="C197" s="100">
        <v>32701243.84</v>
      </c>
      <c r="D197" s="100">
        <v>0</v>
      </c>
      <c r="E197" s="101">
        <v>233176950.13</v>
      </c>
    </row>
    <row r="198" spans="1:5">
      <c r="A198" s="99" t="s">
        <v>715</v>
      </c>
      <c r="B198" s="100">
        <v>51231372.770000003</v>
      </c>
      <c r="C198" s="100">
        <v>19525806.609999999</v>
      </c>
      <c r="D198" s="100">
        <v>70757179.379999995</v>
      </c>
      <c r="E198" s="101">
        <v>0</v>
      </c>
    </row>
    <row r="199" spans="1:5">
      <c r="A199" s="99" t="s">
        <v>358</v>
      </c>
      <c r="B199" s="100">
        <v>0</v>
      </c>
      <c r="C199" s="100">
        <v>64801256.469999999</v>
      </c>
      <c r="D199" s="100">
        <v>64783865.729999997</v>
      </c>
      <c r="E199" s="101">
        <v>17390.740000000002</v>
      </c>
    </row>
    <row r="200" spans="1:5">
      <c r="A200" s="99" t="s">
        <v>359</v>
      </c>
      <c r="B200" s="100">
        <v>26702516.920000002</v>
      </c>
      <c r="C200" s="100">
        <v>135194237.09</v>
      </c>
      <c r="D200" s="100">
        <v>26702516</v>
      </c>
      <c r="E200" s="101">
        <v>135194238.00999999</v>
      </c>
    </row>
    <row r="201" spans="1:5">
      <c r="A201" s="99" t="s">
        <v>360</v>
      </c>
      <c r="B201" s="100">
        <v>35224878.219999999</v>
      </c>
      <c r="C201" s="100">
        <v>96835851.709999993</v>
      </c>
      <c r="D201" s="100">
        <v>0</v>
      </c>
      <c r="E201" s="101">
        <v>132060729.93000001</v>
      </c>
    </row>
    <row r="202" spans="1:5">
      <c r="A202" s="99" t="s">
        <v>361</v>
      </c>
      <c r="B202" s="100">
        <v>51432317.719999999</v>
      </c>
      <c r="C202" s="100">
        <v>57797494.18</v>
      </c>
      <c r="D202" s="100">
        <v>51432317.719999999</v>
      </c>
      <c r="E202" s="101">
        <v>57797494.18</v>
      </c>
    </row>
    <row r="203" spans="1:5">
      <c r="A203" s="99" t="s">
        <v>710</v>
      </c>
      <c r="B203" s="100">
        <v>9573806.2400000002</v>
      </c>
      <c r="C203" s="100">
        <v>34204052.539999999</v>
      </c>
      <c r="D203" s="100">
        <v>29277876.469999999</v>
      </c>
      <c r="E203" s="101">
        <v>14499982.310000001</v>
      </c>
    </row>
    <row r="204" spans="1:5">
      <c r="A204" s="99" t="s">
        <v>716</v>
      </c>
      <c r="B204" s="100">
        <v>0</v>
      </c>
      <c r="C204" s="100">
        <v>6848732.0099999998</v>
      </c>
      <c r="D204" s="100">
        <v>6848732.0099999998</v>
      </c>
      <c r="E204" s="101">
        <v>0</v>
      </c>
    </row>
    <row r="205" spans="1:5">
      <c r="A205" s="99" t="s">
        <v>685</v>
      </c>
      <c r="B205" s="100">
        <v>2</v>
      </c>
      <c r="C205" s="100">
        <v>37612625.770000003</v>
      </c>
      <c r="D205" s="100">
        <v>37612627.770000003</v>
      </c>
      <c r="E205" s="101">
        <v>0</v>
      </c>
    </row>
    <row r="206" spans="1:5">
      <c r="A206" s="99" t="s">
        <v>362</v>
      </c>
      <c r="B206" s="100">
        <v>30738569.289999999</v>
      </c>
      <c r="C206" s="100">
        <v>65080800.390000001</v>
      </c>
      <c r="D206" s="100">
        <v>31692866.57</v>
      </c>
      <c r="E206" s="101">
        <v>64126503.109999999</v>
      </c>
    </row>
    <row r="207" spans="1:5">
      <c r="A207" s="99" t="s">
        <v>363</v>
      </c>
      <c r="B207" s="100">
        <v>164321</v>
      </c>
      <c r="C207" s="100">
        <v>143311334.88999999</v>
      </c>
      <c r="D207" s="100">
        <v>142966721.84</v>
      </c>
      <c r="E207" s="101">
        <v>508934.05</v>
      </c>
    </row>
    <row r="208" spans="1:5">
      <c r="A208" s="99" t="s">
        <v>711</v>
      </c>
      <c r="B208" s="100">
        <v>195167.66</v>
      </c>
      <c r="C208" s="100">
        <v>3513400.23</v>
      </c>
      <c r="D208" s="100">
        <v>0</v>
      </c>
      <c r="E208" s="101">
        <v>3708567.89</v>
      </c>
    </row>
    <row r="209" spans="1:5">
      <c r="A209" s="99" t="s">
        <v>364</v>
      </c>
      <c r="B209" s="100">
        <v>311050072.55000001</v>
      </c>
      <c r="C209" s="100">
        <v>208049614.15000001</v>
      </c>
      <c r="D209" s="100">
        <v>0</v>
      </c>
      <c r="E209" s="101">
        <v>519099686.69999999</v>
      </c>
    </row>
    <row r="210" spans="1:5">
      <c r="A210" s="99" t="s">
        <v>365</v>
      </c>
      <c r="B210" s="100">
        <v>259009256.72</v>
      </c>
      <c r="C210" s="100">
        <v>763753271.15999997</v>
      </c>
      <c r="D210" s="100">
        <v>825285167.12</v>
      </c>
      <c r="E210" s="101">
        <v>197477360.75999999</v>
      </c>
    </row>
    <row r="211" spans="1:5">
      <c r="A211" s="99" t="s">
        <v>366</v>
      </c>
      <c r="B211" s="100">
        <v>24248037.59</v>
      </c>
      <c r="C211" s="100">
        <v>104487716.7</v>
      </c>
      <c r="D211" s="100">
        <v>102551738.89</v>
      </c>
      <c r="E211" s="101">
        <v>26184015.399999999</v>
      </c>
    </row>
    <row r="212" spans="1:5">
      <c r="A212" s="99" t="s">
        <v>367</v>
      </c>
      <c r="B212" s="100">
        <v>52948678.460000001</v>
      </c>
      <c r="C212" s="100">
        <v>106564384.92</v>
      </c>
      <c r="D212" s="100">
        <v>131662346.68000001</v>
      </c>
      <c r="E212" s="101">
        <v>27850716.699999999</v>
      </c>
    </row>
    <row r="213" spans="1:5">
      <c r="A213" s="99" t="s">
        <v>368</v>
      </c>
      <c r="B213" s="100">
        <v>72310654.739999995</v>
      </c>
      <c r="C213" s="100">
        <v>364013263.43000001</v>
      </c>
      <c r="D213" s="100">
        <v>343965905.81</v>
      </c>
      <c r="E213" s="101">
        <v>92358012.359999999</v>
      </c>
    </row>
    <row r="214" spans="1:5">
      <c r="A214" s="99" t="s">
        <v>369</v>
      </c>
      <c r="B214" s="100">
        <v>6243151.5499999998</v>
      </c>
      <c r="C214" s="100">
        <v>28309643.34</v>
      </c>
      <c r="D214" s="100">
        <v>27344269.030000001</v>
      </c>
      <c r="E214" s="101">
        <v>7208525.8600000003</v>
      </c>
    </row>
    <row r="215" spans="1:5">
      <c r="A215" s="99" t="s">
        <v>370</v>
      </c>
      <c r="B215" s="100">
        <v>50722152.829999998</v>
      </c>
      <c r="C215" s="100">
        <v>211396947.43000001</v>
      </c>
      <c r="D215" s="100">
        <v>207901520.88999999</v>
      </c>
      <c r="E215" s="101">
        <v>54217579.369999997</v>
      </c>
    </row>
    <row r="216" spans="1:5">
      <c r="A216" s="99" t="s">
        <v>371</v>
      </c>
      <c r="B216" s="100">
        <v>26436008.52</v>
      </c>
      <c r="C216" s="100">
        <v>109087612.02</v>
      </c>
      <c r="D216" s="100">
        <v>107163962.86</v>
      </c>
      <c r="E216" s="101">
        <v>28359657.68</v>
      </c>
    </row>
    <row r="217" spans="1:5">
      <c r="A217" s="99" t="s">
        <v>372</v>
      </c>
      <c r="B217" s="100">
        <v>15417400.529999999</v>
      </c>
      <c r="C217" s="100">
        <v>63851476.380000003</v>
      </c>
      <c r="D217" s="100">
        <v>62741981.149999999</v>
      </c>
      <c r="E217" s="101">
        <v>16526895.76</v>
      </c>
    </row>
    <row r="218" spans="1:5">
      <c r="A218" s="99" t="s">
        <v>373</v>
      </c>
      <c r="B218" s="100">
        <v>34034672.859999999</v>
      </c>
      <c r="C218" s="100">
        <v>146262076.34999999</v>
      </c>
      <c r="D218" s="100">
        <v>144390123.97</v>
      </c>
      <c r="E218" s="101">
        <v>35906625.240000002</v>
      </c>
    </row>
    <row r="219" spans="1:5">
      <c r="A219" s="99" t="s">
        <v>374</v>
      </c>
      <c r="B219" s="100">
        <v>19093274.18</v>
      </c>
      <c r="C219" s="100">
        <v>80123851.799999997</v>
      </c>
      <c r="D219" s="100">
        <v>78938928.650000006</v>
      </c>
      <c r="E219" s="101">
        <v>20278197.329999998</v>
      </c>
    </row>
    <row r="220" spans="1:5">
      <c r="A220" s="99" t="s">
        <v>375</v>
      </c>
      <c r="B220" s="100">
        <v>121387749.06999999</v>
      </c>
      <c r="C220" s="100">
        <v>522513328.16000003</v>
      </c>
      <c r="D220" s="100">
        <v>513697161.64999998</v>
      </c>
      <c r="E220" s="101">
        <v>130203915.58</v>
      </c>
    </row>
    <row r="221" spans="1:5">
      <c r="A221" s="99" t="s">
        <v>376</v>
      </c>
      <c r="B221" s="100">
        <v>109703109.88</v>
      </c>
      <c r="C221" s="100">
        <v>450691756.00999999</v>
      </c>
      <c r="D221" s="100">
        <v>444321999.31</v>
      </c>
      <c r="E221" s="101">
        <v>116072866.58</v>
      </c>
    </row>
    <row r="222" spans="1:5">
      <c r="A222" s="99" t="s">
        <v>377</v>
      </c>
      <c r="B222" s="100">
        <v>7151016.6699999999</v>
      </c>
      <c r="C222" s="100">
        <v>27807153.559999999</v>
      </c>
      <c r="D222" s="100">
        <v>27387617.050000001</v>
      </c>
      <c r="E222" s="101">
        <v>7570553.1799999997</v>
      </c>
    </row>
    <row r="223" spans="1:5">
      <c r="A223" s="99" t="s">
        <v>378</v>
      </c>
      <c r="B223" s="100">
        <v>110427611.62</v>
      </c>
      <c r="C223" s="100">
        <v>464988808.44999999</v>
      </c>
      <c r="D223" s="100">
        <v>456320643.57999998</v>
      </c>
      <c r="E223" s="101">
        <v>119095776.48999999</v>
      </c>
    </row>
    <row r="224" spans="1:5">
      <c r="A224" s="99" t="s">
        <v>379</v>
      </c>
      <c r="B224" s="100">
        <v>21276701.559999999</v>
      </c>
      <c r="C224" s="100">
        <v>88455029.049999997</v>
      </c>
      <c r="D224" s="100">
        <v>86857495.989999995</v>
      </c>
      <c r="E224" s="101">
        <v>22874234.620000001</v>
      </c>
    </row>
    <row r="225" spans="1:5">
      <c r="A225" s="99" t="s">
        <v>380</v>
      </c>
      <c r="B225" s="100">
        <v>6722383.4500000002</v>
      </c>
      <c r="C225" s="100">
        <v>23755316.07</v>
      </c>
      <c r="D225" s="100">
        <v>24687411.739999998</v>
      </c>
      <c r="E225" s="101">
        <v>5790287.7800000003</v>
      </c>
    </row>
    <row r="226" spans="1:5">
      <c r="A226" s="99" t="s">
        <v>381</v>
      </c>
      <c r="B226" s="100">
        <v>1830070</v>
      </c>
      <c r="C226" s="100">
        <v>8037960.3499999996</v>
      </c>
      <c r="D226" s="100">
        <v>8167654.0899999999</v>
      </c>
      <c r="E226" s="101">
        <v>1700376.26</v>
      </c>
    </row>
    <row r="227" spans="1:5">
      <c r="A227" s="99" t="s">
        <v>382</v>
      </c>
      <c r="B227" s="100">
        <v>83874763.629999995</v>
      </c>
      <c r="C227" s="100">
        <v>355754692.22000003</v>
      </c>
      <c r="D227" s="100">
        <v>348019412.91000003</v>
      </c>
      <c r="E227" s="101">
        <v>91610042.939999998</v>
      </c>
    </row>
    <row r="228" spans="1:5">
      <c r="A228" s="99" t="s">
        <v>383</v>
      </c>
      <c r="B228" s="100">
        <v>221767419.28</v>
      </c>
      <c r="C228" s="100">
        <v>976076600.75999999</v>
      </c>
      <c r="D228" s="100">
        <v>958800280.32000005</v>
      </c>
      <c r="E228" s="101">
        <v>239043739.72</v>
      </c>
    </row>
    <row r="229" spans="1:5">
      <c r="A229" s="99" t="s">
        <v>384</v>
      </c>
      <c r="B229" s="100">
        <v>1986915.44</v>
      </c>
      <c r="C229" s="100">
        <v>8288469.6900000004</v>
      </c>
      <c r="D229" s="100">
        <v>8184955.2199999997</v>
      </c>
      <c r="E229" s="101">
        <v>2090429.91</v>
      </c>
    </row>
    <row r="230" spans="1:5">
      <c r="A230" s="99" t="s">
        <v>385</v>
      </c>
      <c r="B230" s="100">
        <v>49665167.189999998</v>
      </c>
      <c r="C230" s="100">
        <v>208096542.25</v>
      </c>
      <c r="D230" s="100">
        <v>204203677.56999999</v>
      </c>
      <c r="E230" s="101">
        <v>53558031.869999997</v>
      </c>
    </row>
    <row r="231" spans="1:5">
      <c r="A231" s="99" t="s">
        <v>386</v>
      </c>
      <c r="B231" s="100">
        <v>148911160.09</v>
      </c>
      <c r="C231" s="100">
        <v>727312172.99000001</v>
      </c>
      <c r="D231" s="100">
        <v>741609332.70000005</v>
      </c>
      <c r="E231" s="101">
        <v>134614000.38</v>
      </c>
    </row>
    <row r="232" spans="1:5">
      <c r="A232" s="99" t="s">
        <v>387</v>
      </c>
      <c r="B232" s="100">
        <v>24484032.23</v>
      </c>
      <c r="C232" s="100">
        <v>111241213.81999999</v>
      </c>
      <c r="D232" s="100">
        <v>115460589.16</v>
      </c>
      <c r="E232" s="101">
        <v>20264656.890000001</v>
      </c>
    </row>
    <row r="233" spans="1:5">
      <c r="A233" s="99" t="s">
        <v>388</v>
      </c>
      <c r="B233" s="100">
        <v>49085132.439999998</v>
      </c>
      <c r="C233" s="100">
        <v>165256948.63</v>
      </c>
      <c r="D233" s="100">
        <v>183310882.38</v>
      </c>
      <c r="E233" s="101">
        <v>31031198.690000001</v>
      </c>
    </row>
    <row r="234" spans="1:5">
      <c r="A234" s="99" t="s">
        <v>389</v>
      </c>
      <c r="B234" s="100">
        <v>70188983.040000007</v>
      </c>
      <c r="C234" s="100">
        <v>317308915.38</v>
      </c>
      <c r="D234" s="100">
        <v>330153824.55000001</v>
      </c>
      <c r="E234" s="101">
        <v>57344073.869999997</v>
      </c>
    </row>
    <row r="235" spans="1:5">
      <c r="A235" s="99" t="s">
        <v>390</v>
      </c>
      <c r="B235" s="100">
        <v>6436483.8799999999</v>
      </c>
      <c r="C235" s="100">
        <v>20945024.120000001</v>
      </c>
      <c r="D235" s="100">
        <v>23450616.640000001</v>
      </c>
      <c r="E235" s="101">
        <v>3930891.36</v>
      </c>
    </row>
    <row r="236" spans="1:5">
      <c r="A236" s="99" t="s">
        <v>391</v>
      </c>
      <c r="B236" s="100">
        <v>68930261.150000006</v>
      </c>
      <c r="C236" s="100">
        <v>319030827.66000003</v>
      </c>
      <c r="D236" s="100">
        <v>327145557.01999998</v>
      </c>
      <c r="E236" s="101">
        <v>60815531.789999999</v>
      </c>
    </row>
    <row r="237" spans="1:5">
      <c r="A237" s="99" t="s">
        <v>392</v>
      </c>
      <c r="B237" s="100">
        <v>27572820.370000001</v>
      </c>
      <c r="C237" s="100">
        <v>124075684.41</v>
      </c>
      <c r="D237" s="100">
        <v>129011328.28</v>
      </c>
      <c r="E237" s="101">
        <v>22637176.5</v>
      </c>
    </row>
    <row r="238" spans="1:5">
      <c r="A238" s="99" t="s">
        <v>393</v>
      </c>
      <c r="B238" s="100">
        <v>16778443.829999998</v>
      </c>
      <c r="C238" s="100">
        <v>72583008.120000005</v>
      </c>
      <c r="D238" s="100">
        <v>76240271.25</v>
      </c>
      <c r="E238" s="101">
        <v>13121180.699999999</v>
      </c>
    </row>
    <row r="239" spans="1:5">
      <c r="A239" s="99" t="s">
        <v>394</v>
      </c>
      <c r="B239" s="100">
        <v>28763409.010000002</v>
      </c>
      <c r="C239" s="100">
        <v>141021417.33000001</v>
      </c>
      <c r="D239" s="100">
        <v>143678660.53999999</v>
      </c>
      <c r="E239" s="101">
        <v>26106165.800000001</v>
      </c>
    </row>
    <row r="240" spans="1:5">
      <c r="A240" s="99" t="s">
        <v>395</v>
      </c>
      <c r="B240" s="100">
        <v>40444140.780000001</v>
      </c>
      <c r="C240" s="100">
        <v>170614984.22999999</v>
      </c>
      <c r="D240" s="100">
        <v>180520207.62</v>
      </c>
      <c r="E240" s="101">
        <v>30538917.390000001</v>
      </c>
    </row>
    <row r="241" spans="1:5">
      <c r="A241" s="99" t="s">
        <v>396</v>
      </c>
      <c r="B241" s="100">
        <v>68173665.829999998</v>
      </c>
      <c r="C241" s="100">
        <v>424120807.39999998</v>
      </c>
      <c r="D241" s="100">
        <v>433149135.38999999</v>
      </c>
      <c r="E241" s="101">
        <v>59173669.469999999</v>
      </c>
    </row>
    <row r="242" spans="1:5">
      <c r="A242" s="99" t="s">
        <v>397</v>
      </c>
      <c r="B242" s="100">
        <v>100492045.12</v>
      </c>
      <c r="C242" s="100">
        <v>458011425.49000001</v>
      </c>
      <c r="D242" s="100">
        <v>474655039.05000001</v>
      </c>
      <c r="E242" s="101">
        <v>83848431.560000002</v>
      </c>
    </row>
    <row r="243" spans="1:5">
      <c r="A243" s="99" t="s">
        <v>398</v>
      </c>
      <c r="B243" s="100">
        <v>10679404.93</v>
      </c>
      <c r="C243" s="100">
        <v>46326934.479999997</v>
      </c>
      <c r="D243" s="100">
        <v>48592485.039999999</v>
      </c>
      <c r="E243" s="101">
        <v>8413854.3699999992</v>
      </c>
    </row>
    <row r="244" spans="1:5">
      <c r="A244" s="99" t="s">
        <v>399</v>
      </c>
      <c r="B244" s="100">
        <v>74036760.950000003</v>
      </c>
      <c r="C244" s="100">
        <v>354693916.88</v>
      </c>
      <c r="D244" s="100">
        <v>364190356.49000001</v>
      </c>
      <c r="E244" s="101">
        <v>64540321.340000004</v>
      </c>
    </row>
    <row r="245" spans="1:5">
      <c r="A245" s="99" t="s">
        <v>400</v>
      </c>
      <c r="B245" s="100">
        <v>26456884.309999999</v>
      </c>
      <c r="C245" s="100">
        <v>120320636.31</v>
      </c>
      <c r="D245" s="100">
        <v>124769189.84</v>
      </c>
      <c r="E245" s="101">
        <v>22008330.780000001</v>
      </c>
    </row>
    <row r="246" spans="1:5">
      <c r="A246" s="99" t="s">
        <v>401</v>
      </c>
      <c r="B246" s="100">
        <v>17004173.66</v>
      </c>
      <c r="C246" s="100">
        <v>61403387.990000002</v>
      </c>
      <c r="D246" s="100">
        <v>67711294.260000005</v>
      </c>
      <c r="E246" s="101">
        <v>10696267.390000001</v>
      </c>
    </row>
    <row r="247" spans="1:5">
      <c r="A247" s="99" t="s">
        <v>402</v>
      </c>
      <c r="B247" s="100">
        <v>15180710.960000001</v>
      </c>
      <c r="C247" s="100">
        <v>87595438.209999993</v>
      </c>
      <c r="D247" s="100">
        <v>87967307.579999998</v>
      </c>
      <c r="E247" s="101">
        <v>14808841.59</v>
      </c>
    </row>
    <row r="248" spans="1:5">
      <c r="A248" s="99" t="s">
        <v>403</v>
      </c>
      <c r="B248" s="100">
        <v>80033865.560000002</v>
      </c>
      <c r="C248" s="100">
        <v>323950733.92000002</v>
      </c>
      <c r="D248" s="100">
        <v>343965946.81999999</v>
      </c>
      <c r="E248" s="101">
        <v>60018652.659999996</v>
      </c>
    </row>
    <row r="249" spans="1:5">
      <c r="A249" s="99" t="s">
        <v>404</v>
      </c>
      <c r="B249" s="100">
        <v>139683509.46000001</v>
      </c>
      <c r="C249" s="100">
        <v>589223185.61000001</v>
      </c>
      <c r="D249" s="100">
        <v>618280178.23000002</v>
      </c>
      <c r="E249" s="101">
        <v>110626516.84</v>
      </c>
    </row>
    <row r="250" spans="1:5">
      <c r="A250" s="99" t="s">
        <v>405</v>
      </c>
      <c r="B250" s="100">
        <v>3592846.71</v>
      </c>
      <c r="C250" s="100">
        <v>19734239.949999999</v>
      </c>
      <c r="D250" s="100">
        <v>20224020.75</v>
      </c>
      <c r="E250" s="101">
        <v>3103065.91</v>
      </c>
    </row>
    <row r="251" spans="1:5">
      <c r="A251" s="99" t="s">
        <v>406</v>
      </c>
      <c r="B251" s="100">
        <v>94448923.430000007</v>
      </c>
      <c r="C251" s="100">
        <v>437440276.81999999</v>
      </c>
      <c r="D251" s="100">
        <v>454618583.57999998</v>
      </c>
      <c r="E251" s="101">
        <v>77270616.670000002</v>
      </c>
    </row>
    <row r="252" spans="1:5">
      <c r="A252" s="99" t="s">
        <v>720</v>
      </c>
      <c r="B252" s="100">
        <v>3054218.76</v>
      </c>
      <c r="C252" s="100">
        <v>3754.3</v>
      </c>
      <c r="D252" s="100">
        <v>0</v>
      </c>
      <c r="E252" s="101">
        <v>3057973.06</v>
      </c>
    </row>
    <row r="253" spans="1:5">
      <c r="A253" s="99" t="s">
        <v>935</v>
      </c>
      <c r="B253" s="100">
        <v>0</v>
      </c>
      <c r="C253" s="100">
        <v>507.42</v>
      </c>
      <c r="D253" s="100">
        <v>507.42</v>
      </c>
      <c r="E253" s="101">
        <v>0</v>
      </c>
    </row>
    <row r="254" spans="1:5">
      <c r="A254" s="99" t="s">
        <v>407</v>
      </c>
      <c r="B254" s="100">
        <v>19164.669999999998</v>
      </c>
      <c r="C254" s="100">
        <v>53.84</v>
      </c>
      <c r="D254" s="100">
        <v>0</v>
      </c>
      <c r="E254" s="101">
        <v>19218.509999999998</v>
      </c>
    </row>
    <row r="255" spans="1:5">
      <c r="A255" s="99" t="s">
        <v>408</v>
      </c>
      <c r="B255" s="100">
        <v>836.91</v>
      </c>
      <c r="C255" s="100">
        <v>0</v>
      </c>
      <c r="D255" s="100">
        <v>0</v>
      </c>
      <c r="E255" s="101">
        <v>836.91</v>
      </c>
    </row>
    <row r="256" spans="1:5" ht="33.299999999999997" customHeight="1">
      <c r="A256" s="142" t="s">
        <v>604</v>
      </c>
      <c r="B256" s="143">
        <v>36223920.409999996</v>
      </c>
      <c r="C256" s="143">
        <v>246392.64</v>
      </c>
      <c r="D256" s="143">
        <v>3000000</v>
      </c>
      <c r="E256" s="144">
        <v>33470313.050000001</v>
      </c>
    </row>
    <row r="257" spans="1:5" ht="39.75" customHeight="1">
      <c r="A257" s="267" t="s">
        <v>936</v>
      </c>
      <c r="B257" s="267"/>
      <c r="C257" s="267"/>
      <c r="D257" s="267"/>
      <c r="E257" s="267"/>
    </row>
  </sheetData>
  <mergeCells count="1">
    <mergeCell ref="A257:E257"/>
  </mergeCells>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E131"/>
  <sheetViews>
    <sheetView showGridLines="0" topLeftCell="A121" zoomScaleNormal="100" workbookViewId="0">
      <selection activeCell="I124" sqref="I124"/>
    </sheetView>
  </sheetViews>
  <sheetFormatPr defaultRowHeight="13.2"/>
  <cols>
    <col min="1" max="1" width="32.77734375" style="74" customWidth="1"/>
    <col min="2" max="5" width="16.6640625" style="74" customWidth="1"/>
    <col min="6" max="6" width="9.21875" style="74"/>
    <col min="7" max="8" width="9.21875" style="74" customWidth="1"/>
    <col min="9" max="256" width="9.21875" style="74"/>
    <col min="257" max="257" width="30" style="74" customWidth="1"/>
    <col min="258" max="261" width="16.77734375" style="74" customWidth="1"/>
    <col min="262" max="262" width="9.21875" style="74"/>
    <col min="263" max="264" width="9.21875" style="74" customWidth="1"/>
    <col min="265" max="512" width="9.21875" style="74"/>
    <col min="513" max="513" width="30" style="74" customWidth="1"/>
    <col min="514" max="517" width="16.77734375" style="74" customWidth="1"/>
    <col min="518" max="518" width="9.21875" style="74"/>
    <col min="519" max="520" width="9.21875" style="74" customWidth="1"/>
    <col min="521" max="768" width="9.21875" style="74"/>
    <col min="769" max="769" width="30" style="74" customWidth="1"/>
    <col min="770" max="773" width="16.77734375" style="74" customWidth="1"/>
    <col min="774" max="774" width="9.21875" style="74"/>
    <col min="775" max="776" width="9.21875" style="74" customWidth="1"/>
    <col min="777" max="1024" width="9.21875" style="74"/>
    <col min="1025" max="1025" width="30" style="74" customWidth="1"/>
    <col min="1026" max="1029" width="16.77734375" style="74" customWidth="1"/>
    <col min="1030" max="1030" width="9.21875" style="74"/>
    <col min="1031" max="1032" width="9.21875" style="74" customWidth="1"/>
    <col min="1033" max="1280" width="9.21875" style="74"/>
    <col min="1281" max="1281" width="30" style="74" customWidth="1"/>
    <col min="1282" max="1285" width="16.77734375" style="74" customWidth="1"/>
    <col min="1286" max="1286" width="9.21875" style="74"/>
    <col min="1287" max="1288" width="9.21875" style="74" customWidth="1"/>
    <col min="1289" max="1536" width="9.21875" style="74"/>
    <col min="1537" max="1537" width="30" style="74" customWidth="1"/>
    <col min="1538" max="1541" width="16.77734375" style="74" customWidth="1"/>
    <col min="1542" max="1542" width="9.21875" style="74"/>
    <col min="1543" max="1544" width="9.21875" style="74" customWidth="1"/>
    <col min="1545" max="1792" width="9.21875" style="74"/>
    <col min="1793" max="1793" width="30" style="74" customWidth="1"/>
    <col min="1794" max="1797" width="16.77734375" style="74" customWidth="1"/>
    <col min="1798" max="1798" width="9.21875" style="74"/>
    <col min="1799" max="1800" width="9.21875" style="74" customWidth="1"/>
    <col min="1801" max="2048" width="9.21875" style="74"/>
    <col min="2049" max="2049" width="30" style="74" customWidth="1"/>
    <col min="2050" max="2053" width="16.77734375" style="74" customWidth="1"/>
    <col min="2054" max="2054" width="9.21875" style="74"/>
    <col min="2055" max="2056" width="9.21875" style="74" customWidth="1"/>
    <col min="2057" max="2304" width="9.21875" style="74"/>
    <col min="2305" max="2305" width="30" style="74" customWidth="1"/>
    <col min="2306" max="2309" width="16.77734375" style="74" customWidth="1"/>
    <col min="2310" max="2310" width="9.21875" style="74"/>
    <col min="2311" max="2312" width="9.21875" style="74" customWidth="1"/>
    <col min="2313" max="2560" width="9.21875" style="74"/>
    <col min="2561" max="2561" width="30" style="74" customWidth="1"/>
    <col min="2562" max="2565" width="16.77734375" style="74" customWidth="1"/>
    <col min="2566" max="2566" width="9.21875" style="74"/>
    <col min="2567" max="2568" width="9.21875" style="74" customWidth="1"/>
    <col min="2569" max="2816" width="9.21875" style="74"/>
    <col min="2817" max="2817" width="30" style="74" customWidth="1"/>
    <col min="2818" max="2821" width="16.77734375" style="74" customWidth="1"/>
    <col min="2822" max="2822" width="9.21875" style="74"/>
    <col min="2823" max="2824" width="9.21875" style="74" customWidth="1"/>
    <col min="2825" max="3072" width="9.21875" style="74"/>
    <col min="3073" max="3073" width="30" style="74" customWidth="1"/>
    <col min="3074" max="3077" width="16.77734375" style="74" customWidth="1"/>
    <col min="3078" max="3078" width="9.21875" style="74"/>
    <col min="3079" max="3080" width="9.21875" style="74" customWidth="1"/>
    <col min="3081" max="3328" width="9.21875" style="74"/>
    <col min="3329" max="3329" width="30" style="74" customWidth="1"/>
    <col min="3330" max="3333" width="16.77734375" style="74" customWidth="1"/>
    <col min="3334" max="3334" width="9.21875" style="74"/>
    <col min="3335" max="3336" width="9.21875" style="74" customWidth="1"/>
    <col min="3337" max="3584" width="9.21875" style="74"/>
    <col min="3585" max="3585" width="30" style="74" customWidth="1"/>
    <col min="3586" max="3589" width="16.77734375" style="74" customWidth="1"/>
    <col min="3590" max="3590" width="9.21875" style="74"/>
    <col min="3591" max="3592" width="9.21875" style="74" customWidth="1"/>
    <col min="3593" max="3840" width="9.21875" style="74"/>
    <col min="3841" max="3841" width="30" style="74" customWidth="1"/>
    <col min="3842" max="3845" width="16.77734375" style="74" customWidth="1"/>
    <col min="3846" max="3846" width="9.21875" style="74"/>
    <col min="3847" max="3848" width="9.21875" style="74" customWidth="1"/>
    <col min="3849" max="4096" width="9.21875" style="74"/>
    <col min="4097" max="4097" width="30" style="74" customWidth="1"/>
    <col min="4098" max="4101" width="16.77734375" style="74" customWidth="1"/>
    <col min="4102" max="4102" width="9.21875" style="74"/>
    <col min="4103" max="4104" width="9.21875" style="74" customWidth="1"/>
    <col min="4105" max="4352" width="9.21875" style="74"/>
    <col min="4353" max="4353" width="30" style="74" customWidth="1"/>
    <col min="4354" max="4357" width="16.77734375" style="74" customWidth="1"/>
    <col min="4358" max="4358" width="9.21875" style="74"/>
    <col min="4359" max="4360" width="9.21875" style="74" customWidth="1"/>
    <col min="4361" max="4608" width="9.21875" style="74"/>
    <col min="4609" max="4609" width="30" style="74" customWidth="1"/>
    <col min="4610" max="4613" width="16.77734375" style="74" customWidth="1"/>
    <col min="4614" max="4614" width="9.21875" style="74"/>
    <col min="4615" max="4616" width="9.21875" style="74" customWidth="1"/>
    <col min="4617" max="4864" width="9.21875" style="74"/>
    <col min="4865" max="4865" width="30" style="74" customWidth="1"/>
    <col min="4866" max="4869" width="16.77734375" style="74" customWidth="1"/>
    <col min="4870" max="4870" width="9.21875" style="74"/>
    <col min="4871" max="4872" width="9.21875" style="74" customWidth="1"/>
    <col min="4873" max="5120" width="9.21875" style="74"/>
    <col min="5121" max="5121" width="30" style="74" customWidth="1"/>
    <col min="5122" max="5125" width="16.77734375" style="74" customWidth="1"/>
    <col min="5126" max="5126" width="9.21875" style="74"/>
    <col min="5127" max="5128" width="9.21875" style="74" customWidth="1"/>
    <col min="5129" max="5376" width="9.21875" style="74"/>
    <col min="5377" max="5377" width="30" style="74" customWidth="1"/>
    <col min="5378" max="5381" width="16.77734375" style="74" customWidth="1"/>
    <col min="5382" max="5382" width="9.21875" style="74"/>
    <col min="5383" max="5384" width="9.21875" style="74" customWidth="1"/>
    <col min="5385" max="5632" width="9.21875" style="74"/>
    <col min="5633" max="5633" width="30" style="74" customWidth="1"/>
    <col min="5634" max="5637" width="16.77734375" style="74" customWidth="1"/>
    <col min="5638" max="5638" width="9.21875" style="74"/>
    <col min="5639" max="5640" width="9.21875" style="74" customWidth="1"/>
    <col min="5641" max="5888" width="9.21875" style="74"/>
    <col min="5889" max="5889" width="30" style="74" customWidth="1"/>
    <col min="5890" max="5893" width="16.77734375" style="74" customWidth="1"/>
    <col min="5894" max="5894" width="9.21875" style="74"/>
    <col min="5895" max="5896" width="9.21875" style="74" customWidth="1"/>
    <col min="5897" max="6144" width="9.21875" style="74"/>
    <col min="6145" max="6145" width="30" style="74" customWidth="1"/>
    <col min="6146" max="6149" width="16.77734375" style="74" customWidth="1"/>
    <col min="6150" max="6150" width="9.21875" style="74"/>
    <col min="6151" max="6152" width="9.21875" style="74" customWidth="1"/>
    <col min="6153" max="6400" width="9.21875" style="74"/>
    <col min="6401" max="6401" width="30" style="74" customWidth="1"/>
    <col min="6402" max="6405" width="16.77734375" style="74" customWidth="1"/>
    <col min="6406" max="6406" width="9.21875" style="74"/>
    <col min="6407" max="6408" width="9.21875" style="74" customWidth="1"/>
    <col min="6409" max="6656" width="9.21875" style="74"/>
    <col min="6657" max="6657" width="30" style="74" customWidth="1"/>
    <col min="6658" max="6661" width="16.77734375" style="74" customWidth="1"/>
    <col min="6662" max="6662" width="9.21875" style="74"/>
    <col min="6663" max="6664" width="9.21875" style="74" customWidth="1"/>
    <col min="6665" max="6912" width="9.21875" style="74"/>
    <col min="6913" max="6913" width="30" style="74" customWidth="1"/>
    <col min="6914" max="6917" width="16.77734375" style="74" customWidth="1"/>
    <col min="6918" max="6918" width="9.21875" style="74"/>
    <col min="6919" max="6920" width="9.21875" style="74" customWidth="1"/>
    <col min="6921" max="7168" width="9.21875" style="74"/>
    <col min="7169" max="7169" width="30" style="74" customWidth="1"/>
    <col min="7170" max="7173" width="16.77734375" style="74" customWidth="1"/>
    <col min="7174" max="7174" width="9.21875" style="74"/>
    <col min="7175" max="7176" width="9.21875" style="74" customWidth="1"/>
    <col min="7177" max="7424" width="9.21875" style="74"/>
    <col min="7425" max="7425" width="30" style="74" customWidth="1"/>
    <col min="7426" max="7429" width="16.77734375" style="74" customWidth="1"/>
    <col min="7430" max="7430" width="9.21875" style="74"/>
    <col min="7431" max="7432" width="9.21875" style="74" customWidth="1"/>
    <col min="7433" max="7680" width="9.21875" style="74"/>
    <col min="7681" max="7681" width="30" style="74" customWidth="1"/>
    <col min="7682" max="7685" width="16.77734375" style="74" customWidth="1"/>
    <col min="7686" max="7686" width="9.21875" style="74"/>
    <col min="7687" max="7688" width="9.21875" style="74" customWidth="1"/>
    <col min="7689" max="7936" width="9.21875" style="74"/>
    <col min="7937" max="7937" width="30" style="74" customWidth="1"/>
    <col min="7938" max="7941" width="16.77734375" style="74" customWidth="1"/>
    <col min="7942" max="7942" width="9.21875" style="74"/>
    <col min="7943" max="7944" width="9.21875" style="74" customWidth="1"/>
    <col min="7945" max="8192" width="9.21875" style="74"/>
    <col min="8193" max="8193" width="30" style="74" customWidth="1"/>
    <col min="8194" max="8197" width="16.77734375" style="74" customWidth="1"/>
    <col min="8198" max="8198" width="9.21875" style="74"/>
    <col min="8199" max="8200" width="9.21875" style="74" customWidth="1"/>
    <col min="8201" max="8448" width="9.21875" style="74"/>
    <col min="8449" max="8449" width="30" style="74" customWidth="1"/>
    <col min="8450" max="8453" width="16.77734375" style="74" customWidth="1"/>
    <col min="8454" max="8454" width="9.21875" style="74"/>
    <col min="8455" max="8456" width="9.21875" style="74" customWidth="1"/>
    <col min="8457" max="8704" width="9.21875" style="74"/>
    <col min="8705" max="8705" width="30" style="74" customWidth="1"/>
    <col min="8706" max="8709" width="16.77734375" style="74" customWidth="1"/>
    <col min="8710" max="8710" width="9.21875" style="74"/>
    <col min="8711" max="8712" width="9.21875" style="74" customWidth="1"/>
    <col min="8713" max="8960" width="9.21875" style="74"/>
    <col min="8961" max="8961" width="30" style="74" customWidth="1"/>
    <col min="8962" max="8965" width="16.77734375" style="74" customWidth="1"/>
    <col min="8966" max="8966" width="9.21875" style="74"/>
    <col min="8967" max="8968" width="9.21875" style="74" customWidth="1"/>
    <col min="8969" max="9216" width="9.21875" style="74"/>
    <col min="9217" max="9217" width="30" style="74" customWidth="1"/>
    <col min="9218" max="9221" width="16.77734375" style="74" customWidth="1"/>
    <col min="9222" max="9222" width="9.21875" style="74"/>
    <col min="9223" max="9224" width="9.21875" style="74" customWidth="1"/>
    <col min="9225" max="9472" width="9.21875" style="74"/>
    <col min="9473" max="9473" width="30" style="74" customWidth="1"/>
    <col min="9474" max="9477" width="16.77734375" style="74" customWidth="1"/>
    <col min="9478" max="9478" width="9.21875" style="74"/>
    <col min="9479" max="9480" width="9.21875" style="74" customWidth="1"/>
    <col min="9481" max="9728" width="9.21875" style="74"/>
    <col min="9729" max="9729" width="30" style="74" customWidth="1"/>
    <col min="9730" max="9733" width="16.77734375" style="74" customWidth="1"/>
    <col min="9734" max="9734" width="9.21875" style="74"/>
    <col min="9735" max="9736" width="9.21875" style="74" customWidth="1"/>
    <col min="9737" max="9984" width="9.21875" style="74"/>
    <col min="9985" max="9985" width="30" style="74" customWidth="1"/>
    <col min="9986" max="9989" width="16.77734375" style="74" customWidth="1"/>
    <col min="9990" max="9990" width="9.21875" style="74"/>
    <col min="9991" max="9992" width="9.21875" style="74" customWidth="1"/>
    <col min="9993" max="10240" width="9.21875" style="74"/>
    <col min="10241" max="10241" width="30" style="74" customWidth="1"/>
    <col min="10242" max="10245" width="16.77734375" style="74" customWidth="1"/>
    <col min="10246" max="10246" width="9.21875" style="74"/>
    <col min="10247" max="10248" width="9.21875" style="74" customWidth="1"/>
    <col min="10249" max="10496" width="9.21875" style="74"/>
    <col min="10497" max="10497" width="30" style="74" customWidth="1"/>
    <col min="10498" max="10501" width="16.77734375" style="74" customWidth="1"/>
    <col min="10502" max="10502" width="9.21875" style="74"/>
    <col min="10503" max="10504" width="9.21875" style="74" customWidth="1"/>
    <col min="10505" max="10752" width="9.21875" style="74"/>
    <col min="10753" max="10753" width="30" style="74" customWidth="1"/>
    <col min="10754" max="10757" width="16.77734375" style="74" customWidth="1"/>
    <col min="10758" max="10758" width="9.21875" style="74"/>
    <col min="10759" max="10760" width="9.21875" style="74" customWidth="1"/>
    <col min="10761" max="11008" width="9.21875" style="74"/>
    <col min="11009" max="11009" width="30" style="74" customWidth="1"/>
    <col min="11010" max="11013" width="16.77734375" style="74" customWidth="1"/>
    <col min="11014" max="11014" width="9.21875" style="74"/>
    <col min="11015" max="11016" width="9.21875" style="74" customWidth="1"/>
    <col min="11017" max="11264" width="9.21875" style="74"/>
    <col min="11265" max="11265" width="30" style="74" customWidth="1"/>
    <col min="11266" max="11269" width="16.77734375" style="74" customWidth="1"/>
    <col min="11270" max="11270" width="9.21875" style="74"/>
    <col min="11271" max="11272" width="9.21875" style="74" customWidth="1"/>
    <col min="11273" max="11520" width="9.21875" style="74"/>
    <col min="11521" max="11521" width="30" style="74" customWidth="1"/>
    <col min="11522" max="11525" width="16.77734375" style="74" customWidth="1"/>
    <col min="11526" max="11526" width="9.21875" style="74"/>
    <col min="11527" max="11528" width="9.21875" style="74" customWidth="1"/>
    <col min="11529" max="11776" width="9.21875" style="74"/>
    <col min="11777" max="11777" width="30" style="74" customWidth="1"/>
    <col min="11778" max="11781" width="16.77734375" style="74" customWidth="1"/>
    <col min="11782" max="11782" width="9.21875" style="74"/>
    <col min="11783" max="11784" width="9.21875" style="74" customWidth="1"/>
    <col min="11785" max="12032" width="9.21875" style="74"/>
    <col min="12033" max="12033" width="30" style="74" customWidth="1"/>
    <col min="12034" max="12037" width="16.77734375" style="74" customWidth="1"/>
    <col min="12038" max="12038" width="9.21875" style="74"/>
    <col min="12039" max="12040" width="9.21875" style="74" customWidth="1"/>
    <col min="12041" max="12288" width="9.21875" style="74"/>
    <col min="12289" max="12289" width="30" style="74" customWidth="1"/>
    <col min="12290" max="12293" width="16.77734375" style="74" customWidth="1"/>
    <col min="12294" max="12294" width="9.21875" style="74"/>
    <col min="12295" max="12296" width="9.21875" style="74" customWidth="1"/>
    <col min="12297" max="12544" width="9.21875" style="74"/>
    <col min="12545" max="12545" width="30" style="74" customWidth="1"/>
    <col min="12546" max="12549" width="16.77734375" style="74" customWidth="1"/>
    <col min="12550" max="12550" width="9.21875" style="74"/>
    <col min="12551" max="12552" width="9.21875" style="74" customWidth="1"/>
    <col min="12553" max="12800" width="9.21875" style="74"/>
    <col min="12801" max="12801" width="30" style="74" customWidth="1"/>
    <col min="12802" max="12805" width="16.77734375" style="74" customWidth="1"/>
    <col min="12806" max="12806" width="9.21875" style="74"/>
    <col min="12807" max="12808" width="9.21875" style="74" customWidth="1"/>
    <col min="12809" max="13056" width="9.21875" style="74"/>
    <col min="13057" max="13057" width="30" style="74" customWidth="1"/>
    <col min="13058" max="13061" width="16.77734375" style="74" customWidth="1"/>
    <col min="13062" max="13062" width="9.21875" style="74"/>
    <col min="13063" max="13064" width="9.21875" style="74" customWidth="1"/>
    <col min="13065" max="13312" width="9.21875" style="74"/>
    <col min="13313" max="13313" width="30" style="74" customWidth="1"/>
    <col min="13314" max="13317" width="16.77734375" style="74" customWidth="1"/>
    <col min="13318" max="13318" width="9.21875" style="74"/>
    <col min="13319" max="13320" width="9.21875" style="74" customWidth="1"/>
    <col min="13321" max="13568" width="9.21875" style="74"/>
    <col min="13569" max="13569" width="30" style="74" customWidth="1"/>
    <col min="13570" max="13573" width="16.77734375" style="74" customWidth="1"/>
    <col min="13574" max="13574" width="9.21875" style="74"/>
    <col min="13575" max="13576" width="9.21875" style="74" customWidth="1"/>
    <col min="13577" max="13824" width="9.21875" style="74"/>
    <col min="13825" max="13825" width="30" style="74" customWidth="1"/>
    <col min="13826" max="13829" width="16.77734375" style="74" customWidth="1"/>
    <col min="13830" max="13830" width="9.21875" style="74"/>
    <col min="13831" max="13832" width="9.21875" style="74" customWidth="1"/>
    <col min="13833" max="14080" width="9.21875" style="74"/>
    <col min="14081" max="14081" width="30" style="74" customWidth="1"/>
    <col min="14082" max="14085" width="16.77734375" style="74" customWidth="1"/>
    <col min="14086" max="14086" width="9.21875" style="74"/>
    <col min="14087" max="14088" width="9.21875" style="74" customWidth="1"/>
    <col min="14089" max="14336" width="9.21875" style="74"/>
    <col min="14337" max="14337" width="30" style="74" customWidth="1"/>
    <col min="14338" max="14341" width="16.77734375" style="74" customWidth="1"/>
    <col min="14342" max="14342" width="9.21875" style="74"/>
    <col min="14343" max="14344" width="9.21875" style="74" customWidth="1"/>
    <col min="14345" max="14592" width="9.21875" style="74"/>
    <col min="14593" max="14593" width="30" style="74" customWidth="1"/>
    <col min="14594" max="14597" width="16.77734375" style="74" customWidth="1"/>
    <col min="14598" max="14598" width="9.21875" style="74"/>
    <col min="14599" max="14600" width="9.21875" style="74" customWidth="1"/>
    <col min="14601" max="14848" width="9.21875" style="74"/>
    <col min="14849" max="14849" width="30" style="74" customWidth="1"/>
    <col min="14850" max="14853" width="16.77734375" style="74" customWidth="1"/>
    <col min="14854" max="14854" width="9.21875" style="74"/>
    <col min="14855" max="14856" width="9.21875" style="74" customWidth="1"/>
    <col min="14857" max="15104" width="9.21875" style="74"/>
    <col min="15105" max="15105" width="30" style="74" customWidth="1"/>
    <col min="15106" max="15109" width="16.77734375" style="74" customWidth="1"/>
    <col min="15110" max="15110" width="9.21875" style="74"/>
    <col min="15111" max="15112" width="9.21875" style="74" customWidth="1"/>
    <col min="15113" max="15360" width="9.21875" style="74"/>
    <col min="15361" max="15361" width="30" style="74" customWidth="1"/>
    <col min="15362" max="15365" width="16.77734375" style="74" customWidth="1"/>
    <col min="15366" max="15366" width="9.21875" style="74"/>
    <col min="15367" max="15368" width="9.21875" style="74" customWidth="1"/>
    <col min="15369" max="15616" width="9.21875" style="74"/>
    <col min="15617" max="15617" width="30" style="74" customWidth="1"/>
    <col min="15618" max="15621" width="16.77734375" style="74" customWidth="1"/>
    <col min="15622" max="15622" width="9.21875" style="74"/>
    <col min="15623" max="15624" width="9.21875" style="74" customWidth="1"/>
    <col min="15625" max="15872" width="9.21875" style="74"/>
    <col min="15873" max="15873" width="30" style="74" customWidth="1"/>
    <col min="15874" max="15877" width="16.77734375" style="74" customWidth="1"/>
    <col min="15878" max="15878" width="9.21875" style="74"/>
    <col min="15879" max="15880" width="9.21875" style="74" customWidth="1"/>
    <col min="15881" max="16128" width="9.21875" style="74"/>
    <col min="16129" max="16129" width="30" style="74" customWidth="1"/>
    <col min="16130" max="16133" width="16.77734375" style="74" customWidth="1"/>
    <col min="16134" max="16134" width="9.21875" style="74"/>
    <col min="16135" max="16136" width="9.21875" style="74" customWidth="1"/>
    <col min="16137" max="16384" width="9.21875" style="74"/>
  </cols>
  <sheetData>
    <row r="1" spans="1:5" s="83" customFormat="1">
      <c r="A1" s="84" t="s">
        <v>213</v>
      </c>
      <c r="B1"/>
      <c r="C1"/>
      <c r="D1" s="72"/>
      <c r="E1" s="72"/>
    </row>
    <row r="2" spans="1:5" s="83" customFormat="1" ht="16.05" customHeight="1">
      <c r="A2" s="93"/>
      <c r="B2"/>
      <c r="C2"/>
      <c r="D2" s="91"/>
      <c r="E2" s="91"/>
    </row>
    <row r="3" spans="1:5" s="83" customFormat="1" ht="16.05" customHeight="1">
      <c r="A3" s="93"/>
      <c r="B3" s="119" t="s">
        <v>963</v>
      </c>
      <c r="C3" s="87"/>
      <c r="D3" s="94"/>
      <c r="E3" s="91"/>
    </row>
    <row r="4" spans="1:5" s="83" customFormat="1" ht="12.75" customHeight="1">
      <c r="A4" s="91"/>
      <c r="B4" s="103"/>
      <c r="C4" s="103"/>
      <c r="D4" s="91"/>
      <c r="E4" s="91"/>
    </row>
    <row r="5" spans="1:5" ht="24.45" customHeight="1">
      <c r="A5" s="238"/>
      <c r="B5" s="232" t="s">
        <v>933</v>
      </c>
      <c r="C5" s="232" t="s">
        <v>97</v>
      </c>
      <c r="D5" s="232" t="s">
        <v>98</v>
      </c>
      <c r="E5" s="233" t="s">
        <v>99</v>
      </c>
    </row>
    <row r="6" spans="1:5" ht="25.05" customHeight="1">
      <c r="A6" s="239" t="s">
        <v>59</v>
      </c>
      <c r="B6" s="102">
        <v>106615428882.28999</v>
      </c>
      <c r="C6" s="102">
        <v>440790258320.40997</v>
      </c>
      <c r="D6" s="102">
        <v>434263757260.08002</v>
      </c>
      <c r="E6" s="235">
        <v>113141929942.62</v>
      </c>
    </row>
    <row r="7" spans="1:5" ht="23.85" customHeight="1">
      <c r="A7" s="240" t="s">
        <v>111</v>
      </c>
      <c r="B7" s="106">
        <v>2580979.35</v>
      </c>
      <c r="C7" s="106">
        <v>997753.58</v>
      </c>
      <c r="D7" s="106">
        <v>2016375.11</v>
      </c>
      <c r="E7" s="237">
        <v>1562357.82</v>
      </c>
    </row>
    <row r="8" spans="1:5" ht="18.45" customHeight="1">
      <c r="A8" s="107" t="s">
        <v>121</v>
      </c>
      <c r="B8" s="148">
        <v>2580979.35</v>
      </c>
      <c r="C8" s="148">
        <v>997753.58</v>
      </c>
      <c r="D8" s="148">
        <v>2016375.11</v>
      </c>
      <c r="E8" s="149">
        <v>1562357.82</v>
      </c>
    </row>
    <row r="9" spans="1:5" ht="19.95" customHeight="1">
      <c r="A9" s="240" t="s">
        <v>112</v>
      </c>
      <c r="B9" s="106">
        <v>31001144307.07</v>
      </c>
      <c r="C9" s="106">
        <v>16347946582.35</v>
      </c>
      <c r="D9" s="106">
        <v>16921150558.67</v>
      </c>
      <c r="E9" s="237">
        <v>30427940330.75</v>
      </c>
    </row>
    <row r="10" spans="1:5" ht="15" customHeight="1">
      <c r="A10" s="107" t="s">
        <v>122</v>
      </c>
      <c r="B10" s="100">
        <v>99250.97</v>
      </c>
      <c r="C10" s="100">
        <v>208.75</v>
      </c>
      <c r="D10" s="100">
        <v>0</v>
      </c>
      <c r="E10" s="101">
        <v>99459.72</v>
      </c>
    </row>
    <row r="11" spans="1:5" ht="15.45" customHeight="1">
      <c r="A11" s="107" t="s">
        <v>162</v>
      </c>
      <c r="B11" s="148">
        <v>10727289.189999999</v>
      </c>
      <c r="C11" s="148">
        <v>0</v>
      </c>
      <c r="D11" s="148">
        <v>0</v>
      </c>
      <c r="E11" s="149">
        <v>10727289.189999999</v>
      </c>
    </row>
    <row r="12" spans="1:5" ht="23.85" customHeight="1">
      <c r="A12" s="107" t="s">
        <v>163</v>
      </c>
      <c r="B12" s="100">
        <v>155637461.94</v>
      </c>
      <c r="C12" s="100">
        <v>150081636.19999999</v>
      </c>
      <c r="D12" s="100">
        <v>220098728.22</v>
      </c>
      <c r="E12" s="101">
        <v>85620369.920000002</v>
      </c>
    </row>
    <row r="13" spans="1:5" ht="27.15" customHeight="1">
      <c r="A13" s="107" t="s">
        <v>123</v>
      </c>
      <c r="B13" s="148">
        <v>20.5</v>
      </c>
      <c r="C13" s="148">
        <v>0</v>
      </c>
      <c r="D13" s="148">
        <v>0</v>
      </c>
      <c r="E13" s="149">
        <v>20.5</v>
      </c>
    </row>
    <row r="14" spans="1:5" ht="20.399999999999999">
      <c r="A14" s="107" t="s">
        <v>124</v>
      </c>
      <c r="B14" s="100">
        <v>750980523.29999995</v>
      </c>
      <c r="C14" s="100">
        <v>576196682.52999997</v>
      </c>
      <c r="D14" s="100">
        <v>567046640.17999995</v>
      </c>
      <c r="E14" s="101">
        <v>760130565.64999998</v>
      </c>
    </row>
    <row r="15" spans="1:5" ht="26.7" customHeight="1">
      <c r="A15" s="107" t="s">
        <v>125</v>
      </c>
      <c r="B15" s="148">
        <v>1464045402.7</v>
      </c>
      <c r="C15" s="148">
        <v>8140379255.7700005</v>
      </c>
      <c r="D15" s="148">
        <v>9306423856.1100006</v>
      </c>
      <c r="E15" s="149">
        <v>298000802.36000001</v>
      </c>
    </row>
    <row r="16" spans="1:5" ht="24.75" customHeight="1">
      <c r="A16" s="107" t="s">
        <v>164</v>
      </c>
      <c r="B16" s="100">
        <v>3757503.69</v>
      </c>
      <c r="C16" s="100">
        <v>296016917.73000002</v>
      </c>
      <c r="D16" s="100">
        <v>170552959.44999999</v>
      </c>
      <c r="E16" s="101">
        <v>129221461.97</v>
      </c>
    </row>
    <row r="17" spans="1:5">
      <c r="A17" s="107" t="s">
        <v>126</v>
      </c>
      <c r="B17" s="148">
        <v>475155.77</v>
      </c>
      <c r="C17" s="148">
        <v>159301.59</v>
      </c>
      <c r="D17" s="148">
        <v>71299.039999999994</v>
      </c>
      <c r="E17" s="149">
        <v>563158.31999999995</v>
      </c>
    </row>
    <row r="18" spans="1:5">
      <c r="A18" s="107" t="s">
        <v>127</v>
      </c>
      <c r="B18" s="100">
        <v>11629535839.85</v>
      </c>
      <c r="C18" s="100">
        <v>5239328121.3999996</v>
      </c>
      <c r="D18" s="100">
        <v>5024958121.3999996</v>
      </c>
      <c r="E18" s="101">
        <v>11843905839.85</v>
      </c>
    </row>
    <row r="19" spans="1:5" ht="17.7" customHeight="1">
      <c r="A19" s="107" t="s">
        <v>515</v>
      </c>
      <c r="B19" s="148">
        <v>2500000000</v>
      </c>
      <c r="C19" s="148">
        <v>0</v>
      </c>
      <c r="D19" s="148">
        <v>0</v>
      </c>
      <c r="E19" s="149">
        <v>2500000000</v>
      </c>
    </row>
    <row r="20" spans="1:5">
      <c r="A20" s="107" t="s">
        <v>128</v>
      </c>
      <c r="B20" s="100">
        <v>8314249.96</v>
      </c>
      <c r="C20" s="100">
        <v>0</v>
      </c>
      <c r="D20" s="100">
        <v>0</v>
      </c>
      <c r="E20" s="101">
        <v>8314249.96</v>
      </c>
    </row>
    <row r="21" spans="1:5">
      <c r="A21" s="107" t="s">
        <v>129</v>
      </c>
      <c r="B21" s="148">
        <v>39605024.460000001</v>
      </c>
      <c r="C21" s="148">
        <v>14.5</v>
      </c>
      <c r="D21" s="148">
        <v>0</v>
      </c>
      <c r="E21" s="149">
        <v>39605038.960000001</v>
      </c>
    </row>
    <row r="22" spans="1:5">
      <c r="A22" s="107" t="s">
        <v>130</v>
      </c>
      <c r="B22" s="100">
        <v>92727302.549999997</v>
      </c>
      <c r="C22" s="100">
        <v>354810.56</v>
      </c>
      <c r="D22" s="100">
        <v>2540000.63</v>
      </c>
      <c r="E22" s="101">
        <v>90542112.480000004</v>
      </c>
    </row>
    <row r="23" spans="1:5" ht="20.399999999999999">
      <c r="A23" s="107" t="s">
        <v>131</v>
      </c>
      <c r="B23" s="148">
        <v>255515344.53999999</v>
      </c>
      <c r="C23" s="148">
        <v>3603660.16</v>
      </c>
      <c r="D23" s="148">
        <v>123595522.84999999</v>
      </c>
      <c r="E23" s="149">
        <v>135523481.84999999</v>
      </c>
    </row>
    <row r="24" spans="1:5">
      <c r="A24" s="107" t="s">
        <v>937</v>
      </c>
      <c r="B24" s="100">
        <v>48548192.969999999</v>
      </c>
      <c r="C24" s="100">
        <v>0</v>
      </c>
      <c r="D24" s="100">
        <v>0</v>
      </c>
      <c r="E24" s="101">
        <v>48548192.969999999</v>
      </c>
    </row>
    <row r="25" spans="1:5" ht="20.399999999999999">
      <c r="A25" s="107" t="s">
        <v>551</v>
      </c>
      <c r="B25" s="148">
        <v>149635227.15000001</v>
      </c>
      <c r="C25" s="148">
        <v>3848.5</v>
      </c>
      <c r="D25" s="148">
        <v>0</v>
      </c>
      <c r="E25" s="149">
        <v>149639075.65000001</v>
      </c>
    </row>
    <row r="26" spans="1:5">
      <c r="A26" s="107" t="s">
        <v>132</v>
      </c>
      <c r="B26" s="100">
        <v>151882.47</v>
      </c>
      <c r="C26" s="100">
        <v>0</v>
      </c>
      <c r="D26" s="100">
        <v>0</v>
      </c>
      <c r="E26" s="101">
        <v>151882.47</v>
      </c>
    </row>
    <row r="27" spans="1:5">
      <c r="A27" s="107" t="s">
        <v>133</v>
      </c>
      <c r="B27" s="148">
        <v>575012.18000000005</v>
      </c>
      <c r="C27" s="148">
        <v>276146.61</v>
      </c>
      <c r="D27" s="148">
        <v>231031.84</v>
      </c>
      <c r="E27" s="149">
        <v>620126.94999999995</v>
      </c>
    </row>
    <row r="28" spans="1:5">
      <c r="A28" s="107" t="s">
        <v>134</v>
      </c>
      <c r="B28" s="100">
        <v>6074393.9299999997</v>
      </c>
      <c r="C28" s="100">
        <v>131513.98000000001</v>
      </c>
      <c r="D28" s="100">
        <v>163091.38</v>
      </c>
      <c r="E28" s="101">
        <v>6042816.5300000003</v>
      </c>
    </row>
    <row r="29" spans="1:5">
      <c r="A29" s="107" t="s">
        <v>136</v>
      </c>
      <c r="B29" s="148">
        <v>50188354.740000002</v>
      </c>
      <c r="C29" s="148">
        <v>77.94</v>
      </c>
      <c r="D29" s="148">
        <v>2203626.48</v>
      </c>
      <c r="E29" s="149">
        <v>47984806.200000003</v>
      </c>
    </row>
    <row r="30" spans="1:5">
      <c r="A30" s="107" t="s">
        <v>137</v>
      </c>
      <c r="B30" s="100">
        <v>12974215.619999999</v>
      </c>
      <c r="C30" s="100">
        <v>98277.33</v>
      </c>
      <c r="D30" s="100">
        <v>0</v>
      </c>
      <c r="E30" s="101">
        <v>13072492.949999999</v>
      </c>
    </row>
    <row r="31" spans="1:5" ht="20.399999999999999">
      <c r="A31" s="107" t="s">
        <v>138</v>
      </c>
      <c r="B31" s="148">
        <v>1139178894.47</v>
      </c>
      <c r="C31" s="148">
        <v>607868372.96000004</v>
      </c>
      <c r="D31" s="148">
        <v>219300735.53999999</v>
      </c>
      <c r="E31" s="149">
        <v>1527746531.8900001</v>
      </c>
    </row>
    <row r="32" spans="1:5">
      <c r="A32" s="107" t="s">
        <v>139</v>
      </c>
      <c r="B32" s="100">
        <v>1100000000</v>
      </c>
      <c r="C32" s="100">
        <v>0</v>
      </c>
      <c r="D32" s="100">
        <v>0</v>
      </c>
      <c r="E32" s="101">
        <v>1100000000</v>
      </c>
    </row>
    <row r="33" spans="1:5">
      <c r="A33" s="107" t="s">
        <v>140</v>
      </c>
      <c r="B33" s="148">
        <v>644480175.19000006</v>
      </c>
      <c r="C33" s="148">
        <v>5432929.3899999997</v>
      </c>
      <c r="D33" s="148">
        <v>11096791.310000001</v>
      </c>
      <c r="E33" s="149">
        <v>638816313.26999998</v>
      </c>
    </row>
    <row r="34" spans="1:5" ht="20.399999999999999">
      <c r="A34" s="107" t="s">
        <v>141</v>
      </c>
      <c r="B34" s="100">
        <v>22506241.18</v>
      </c>
      <c r="C34" s="100">
        <v>2206572.77</v>
      </c>
      <c r="D34" s="100">
        <v>11817343.609999999</v>
      </c>
      <c r="E34" s="101">
        <v>12895470.34</v>
      </c>
    </row>
    <row r="35" spans="1:5">
      <c r="A35" s="107" t="s">
        <v>189</v>
      </c>
      <c r="B35" s="148">
        <v>175703861.27000001</v>
      </c>
      <c r="C35" s="148">
        <v>0</v>
      </c>
      <c r="D35" s="148">
        <v>9324487.9700000007</v>
      </c>
      <c r="E35" s="149">
        <v>166379373.30000001</v>
      </c>
    </row>
    <row r="36" spans="1:5" ht="20.399999999999999">
      <c r="A36" s="107" t="s">
        <v>143</v>
      </c>
      <c r="B36" s="100">
        <v>1156072046.0699999</v>
      </c>
      <c r="C36" s="100">
        <v>37212744.43</v>
      </c>
      <c r="D36" s="100">
        <v>3458411.53</v>
      </c>
      <c r="E36" s="101">
        <v>1189826378.97</v>
      </c>
    </row>
    <row r="37" spans="1:5">
      <c r="A37" s="107" t="s">
        <v>568</v>
      </c>
      <c r="B37" s="148">
        <v>5847721.1900000004</v>
      </c>
      <c r="C37" s="148">
        <v>0</v>
      </c>
      <c r="D37" s="148">
        <v>0</v>
      </c>
      <c r="E37" s="149">
        <v>5847721.1900000004</v>
      </c>
    </row>
    <row r="38" spans="1:5">
      <c r="A38" s="107" t="s">
        <v>579</v>
      </c>
      <c r="B38" s="100">
        <v>141507847.36000001</v>
      </c>
      <c r="C38" s="100">
        <v>332424</v>
      </c>
      <c r="D38" s="100">
        <v>28684345.399999999</v>
      </c>
      <c r="E38" s="101">
        <v>113155925.95999999</v>
      </c>
    </row>
    <row r="39" spans="1:5">
      <c r="A39" s="107" t="s">
        <v>537</v>
      </c>
      <c r="B39" s="148">
        <v>211958854.77000001</v>
      </c>
      <c r="C39" s="148">
        <v>7246090.6600000001</v>
      </c>
      <c r="D39" s="148">
        <v>25297540.289999999</v>
      </c>
      <c r="E39" s="149">
        <v>193907405.13999999</v>
      </c>
    </row>
    <row r="40" spans="1:5" ht="20.399999999999999">
      <c r="A40" s="107" t="s">
        <v>146</v>
      </c>
      <c r="B40" s="100">
        <v>764663.74</v>
      </c>
      <c r="C40" s="100">
        <v>0</v>
      </c>
      <c r="D40" s="100">
        <v>0</v>
      </c>
      <c r="E40" s="101">
        <v>764663.74</v>
      </c>
    </row>
    <row r="41" spans="1:5">
      <c r="A41" s="107" t="s">
        <v>147</v>
      </c>
      <c r="B41" s="148">
        <v>51396386.649999999</v>
      </c>
      <c r="C41" s="148">
        <v>40019160.490000002</v>
      </c>
      <c r="D41" s="148">
        <v>31945521.329999998</v>
      </c>
      <c r="E41" s="149">
        <v>59470025.810000002</v>
      </c>
    </row>
    <row r="42" spans="1:5">
      <c r="A42" s="107" t="s">
        <v>148</v>
      </c>
      <c r="B42" s="100">
        <v>25819582.949999999</v>
      </c>
      <c r="C42" s="100">
        <v>18261892.27</v>
      </c>
      <c r="D42" s="100">
        <v>5869727.9800000004</v>
      </c>
      <c r="E42" s="101">
        <v>38211747.240000002</v>
      </c>
    </row>
    <row r="43" spans="1:5">
      <c r="A43" s="107" t="s">
        <v>149</v>
      </c>
      <c r="B43" s="148">
        <v>555713.27</v>
      </c>
      <c r="C43" s="148">
        <v>44651.71</v>
      </c>
      <c r="D43" s="148">
        <v>197629</v>
      </c>
      <c r="E43" s="149">
        <v>402735.98</v>
      </c>
    </row>
    <row r="44" spans="1:5">
      <c r="A44" s="107" t="s">
        <v>150</v>
      </c>
      <c r="B44" s="100">
        <v>17158968.710000001</v>
      </c>
      <c r="C44" s="100">
        <v>387865.97</v>
      </c>
      <c r="D44" s="100">
        <v>2155216.5499999998</v>
      </c>
      <c r="E44" s="101">
        <v>15391618.130000001</v>
      </c>
    </row>
    <row r="45" spans="1:5">
      <c r="A45" s="107" t="s">
        <v>151</v>
      </c>
      <c r="B45" s="148">
        <v>5341358996.6899996</v>
      </c>
      <c r="C45" s="148">
        <v>745600691.76999998</v>
      </c>
      <c r="D45" s="148">
        <v>800492092.13999999</v>
      </c>
      <c r="E45" s="149">
        <v>5286467596.3199997</v>
      </c>
    </row>
    <row r="46" spans="1:5" ht="20.399999999999999">
      <c r="A46" s="107" t="s">
        <v>152</v>
      </c>
      <c r="B46" s="100">
        <v>1101944433.4200001</v>
      </c>
      <c r="C46" s="100">
        <v>52364710.310000002</v>
      </c>
      <c r="D46" s="100">
        <v>54365881.979999997</v>
      </c>
      <c r="E46" s="101">
        <v>1099943261.75</v>
      </c>
    </row>
    <row r="47" spans="1:5">
      <c r="A47" s="107" t="s">
        <v>938</v>
      </c>
      <c r="B47" s="148">
        <v>12648941.91</v>
      </c>
      <c r="C47" s="148">
        <v>0</v>
      </c>
      <c r="D47" s="148">
        <v>0</v>
      </c>
      <c r="E47" s="149">
        <v>12648941.91</v>
      </c>
    </row>
    <row r="48" spans="1:5">
      <c r="A48" s="107" t="s">
        <v>588</v>
      </c>
      <c r="B48" s="100">
        <v>278081411.81</v>
      </c>
      <c r="C48" s="100">
        <v>69833980.269999996</v>
      </c>
      <c r="D48" s="100">
        <v>14287480.710000001</v>
      </c>
      <c r="E48" s="101">
        <v>333627911.37</v>
      </c>
    </row>
    <row r="49" spans="1:5">
      <c r="A49" s="107" t="s">
        <v>153</v>
      </c>
      <c r="B49" s="148">
        <v>1280786.42</v>
      </c>
      <c r="C49" s="148">
        <v>0</v>
      </c>
      <c r="D49" s="148">
        <v>0</v>
      </c>
      <c r="E49" s="149">
        <v>1280786.42</v>
      </c>
    </row>
    <row r="50" spans="1:5">
      <c r="A50" s="107" t="s">
        <v>154</v>
      </c>
      <c r="B50" s="100">
        <v>24211.85</v>
      </c>
      <c r="C50" s="100">
        <v>0</v>
      </c>
      <c r="D50" s="100">
        <v>0</v>
      </c>
      <c r="E50" s="101">
        <v>24211.85</v>
      </c>
    </row>
    <row r="51" spans="1:5" ht="20.399999999999999">
      <c r="A51" s="107" t="s">
        <v>156</v>
      </c>
      <c r="B51" s="148">
        <v>1114449141.96</v>
      </c>
      <c r="C51" s="148">
        <v>634351.55000000005</v>
      </c>
      <c r="D51" s="148">
        <v>21851194.620000001</v>
      </c>
      <c r="E51" s="149">
        <v>1093232298.8900001</v>
      </c>
    </row>
    <row r="52" spans="1:5" ht="19.95" customHeight="1">
      <c r="A52" s="107" t="s">
        <v>157</v>
      </c>
      <c r="B52" s="100">
        <v>1229301348.1700001</v>
      </c>
      <c r="C52" s="100">
        <v>0</v>
      </c>
      <c r="D52" s="100">
        <v>0</v>
      </c>
      <c r="E52" s="101">
        <v>1229301348.1700001</v>
      </c>
    </row>
    <row r="53" spans="1:5" ht="20.399999999999999">
      <c r="A53" s="107" t="s">
        <v>158</v>
      </c>
      <c r="B53" s="148">
        <v>49536429.539999999</v>
      </c>
      <c r="C53" s="148">
        <v>353869670.25</v>
      </c>
      <c r="D53" s="148">
        <v>263121281.13</v>
      </c>
      <c r="E53" s="149">
        <v>140284818.66</v>
      </c>
    </row>
    <row r="54" spans="1:5">
      <c r="A54" s="240" t="s">
        <v>115</v>
      </c>
      <c r="B54" s="106">
        <v>4471123.88</v>
      </c>
      <c r="C54" s="106">
        <v>3021190.67</v>
      </c>
      <c r="D54" s="106">
        <v>1774602.16</v>
      </c>
      <c r="E54" s="237">
        <v>5717712.3899999997</v>
      </c>
    </row>
    <row r="55" spans="1:5">
      <c r="A55" s="107" t="s">
        <v>165</v>
      </c>
      <c r="B55" s="100">
        <v>4471123.88</v>
      </c>
      <c r="C55" s="100">
        <v>3021190.67</v>
      </c>
      <c r="D55" s="100">
        <v>1774602.16</v>
      </c>
      <c r="E55" s="101">
        <v>5717712.3899999997</v>
      </c>
    </row>
    <row r="56" spans="1:5">
      <c r="A56" s="240" t="s">
        <v>116</v>
      </c>
      <c r="B56" s="106">
        <v>24061247671.810001</v>
      </c>
      <c r="C56" s="106">
        <v>15376497695.18</v>
      </c>
      <c r="D56" s="106">
        <v>11855495986.74</v>
      </c>
      <c r="E56" s="237">
        <v>27582249380.25</v>
      </c>
    </row>
    <row r="57" spans="1:5">
      <c r="A57" s="107" t="s">
        <v>127</v>
      </c>
      <c r="B57" s="148">
        <v>6441.48</v>
      </c>
      <c r="C57" s="148">
        <v>238736.75</v>
      </c>
      <c r="D57" s="148">
        <v>161622.60999999999</v>
      </c>
      <c r="E57" s="149">
        <v>83555.62</v>
      </c>
    </row>
    <row r="58" spans="1:5">
      <c r="A58" s="107" t="s">
        <v>580</v>
      </c>
      <c r="B58" s="100">
        <v>5133849724.7799997</v>
      </c>
      <c r="C58" s="100">
        <v>11543021327.32</v>
      </c>
      <c r="D58" s="100">
        <v>8592420269.1100006</v>
      </c>
      <c r="E58" s="101">
        <v>8084450782.9899998</v>
      </c>
    </row>
    <row r="59" spans="1:5">
      <c r="A59" s="107" t="s">
        <v>538</v>
      </c>
      <c r="B59" s="148">
        <v>73651.08</v>
      </c>
      <c r="C59" s="148">
        <v>201990.17</v>
      </c>
      <c r="D59" s="148">
        <v>202433.35</v>
      </c>
      <c r="E59" s="149">
        <v>73207.899999999994</v>
      </c>
    </row>
    <row r="60" spans="1:5" ht="20.399999999999999">
      <c r="A60" s="107" t="s">
        <v>159</v>
      </c>
      <c r="B60" s="100">
        <v>0</v>
      </c>
      <c r="C60" s="100">
        <v>71930.880000000005</v>
      </c>
      <c r="D60" s="100">
        <v>62800.88</v>
      </c>
      <c r="E60" s="101">
        <v>9130</v>
      </c>
    </row>
    <row r="61" spans="1:5" ht="27" customHeight="1">
      <c r="A61" s="107" t="s">
        <v>160</v>
      </c>
      <c r="B61" s="148">
        <v>5358331148.9399996</v>
      </c>
      <c r="C61" s="148">
        <v>1323935478.5</v>
      </c>
      <c r="D61" s="148">
        <v>1025411764.5599999</v>
      </c>
      <c r="E61" s="149">
        <v>5656854862.8800001</v>
      </c>
    </row>
    <row r="62" spans="1:5" ht="20.399999999999999">
      <c r="A62" s="107" t="s">
        <v>544</v>
      </c>
      <c r="B62" s="100">
        <v>3309655.02</v>
      </c>
      <c r="C62" s="100">
        <v>1002380.66</v>
      </c>
      <c r="D62" s="100">
        <v>1460966.18</v>
      </c>
      <c r="E62" s="101">
        <v>2851069.5</v>
      </c>
    </row>
    <row r="63" spans="1:5" ht="19.05" customHeight="1">
      <c r="A63" s="107" t="s">
        <v>548</v>
      </c>
      <c r="B63" s="148">
        <v>1217638.57</v>
      </c>
      <c r="C63" s="148">
        <v>2666760.89</v>
      </c>
      <c r="D63" s="148">
        <v>2536047.44</v>
      </c>
      <c r="E63" s="149">
        <v>1348352.02</v>
      </c>
    </row>
    <row r="64" spans="1:5">
      <c r="A64" s="107" t="s">
        <v>586</v>
      </c>
      <c r="B64" s="100">
        <v>70034.83</v>
      </c>
      <c r="C64" s="100">
        <v>800000</v>
      </c>
      <c r="D64" s="100">
        <v>336341.58</v>
      </c>
      <c r="E64" s="101">
        <v>533693.25</v>
      </c>
    </row>
    <row r="65" spans="1:5" ht="24" customHeight="1">
      <c r="A65" s="107" t="s">
        <v>939</v>
      </c>
      <c r="B65" s="148">
        <v>1752759799.0899999</v>
      </c>
      <c r="C65" s="148">
        <v>1309382061.4400001</v>
      </c>
      <c r="D65" s="148">
        <v>1445790668.8399999</v>
      </c>
      <c r="E65" s="149">
        <v>1616351191.6900001</v>
      </c>
    </row>
    <row r="66" spans="1:5">
      <c r="A66" s="107" t="s">
        <v>690</v>
      </c>
      <c r="B66" s="100">
        <v>25133.46</v>
      </c>
      <c r="C66" s="100">
        <v>0</v>
      </c>
      <c r="D66" s="100">
        <v>0</v>
      </c>
      <c r="E66" s="101">
        <v>25133.46</v>
      </c>
    </row>
    <row r="67" spans="1:5" ht="22.05" customHeight="1">
      <c r="A67" s="107" t="s">
        <v>579</v>
      </c>
      <c r="B67" s="148">
        <v>306898.25</v>
      </c>
      <c r="C67" s="148">
        <v>2678.31</v>
      </c>
      <c r="D67" s="148">
        <v>204812.88</v>
      </c>
      <c r="E67" s="149">
        <v>104763.68</v>
      </c>
    </row>
    <row r="68" spans="1:5">
      <c r="A68" s="107" t="s">
        <v>144</v>
      </c>
      <c r="B68" s="100">
        <v>3056057913.3200002</v>
      </c>
      <c r="C68" s="100">
        <v>51960778.159999996</v>
      </c>
      <c r="D68" s="100">
        <v>34104002.799999997</v>
      </c>
      <c r="E68" s="101">
        <v>3073914688.6799998</v>
      </c>
    </row>
    <row r="69" spans="1:5">
      <c r="A69" s="107" t="s">
        <v>145</v>
      </c>
      <c r="B69" s="148">
        <v>8755239632.9899998</v>
      </c>
      <c r="C69" s="148">
        <v>1143213572.0999999</v>
      </c>
      <c r="D69" s="148">
        <v>752804256.50999999</v>
      </c>
      <c r="E69" s="149">
        <v>9145648948.5799999</v>
      </c>
    </row>
    <row r="70" spans="1:5">
      <c r="A70" s="240" t="s">
        <v>161</v>
      </c>
      <c r="B70" s="106">
        <v>18733027860.25</v>
      </c>
      <c r="C70" s="106">
        <v>322293860783.38</v>
      </c>
      <c r="D70" s="106">
        <v>321587287662.20001</v>
      </c>
      <c r="E70" s="237">
        <v>19439600981.43</v>
      </c>
    </row>
    <row r="71" spans="1:5">
      <c r="A71" s="107" t="s">
        <v>162</v>
      </c>
      <c r="B71" s="100">
        <v>18733027860.25</v>
      </c>
      <c r="C71" s="100">
        <v>322293860783.38</v>
      </c>
      <c r="D71" s="100">
        <v>321587287662.20001</v>
      </c>
      <c r="E71" s="101">
        <v>19439600981.43</v>
      </c>
    </row>
    <row r="72" spans="1:5">
      <c r="A72" s="240" t="s">
        <v>96</v>
      </c>
      <c r="B72" s="106">
        <v>900203083.80999994</v>
      </c>
      <c r="C72" s="106">
        <v>96373420.450000107</v>
      </c>
      <c r="D72" s="106">
        <v>99213092.159999996</v>
      </c>
      <c r="E72" s="237">
        <v>897363412.10000002</v>
      </c>
    </row>
    <row r="73" spans="1:5">
      <c r="A73" s="107" t="s">
        <v>127</v>
      </c>
      <c r="B73" s="148">
        <v>138843453.11000001</v>
      </c>
      <c r="C73" s="148">
        <v>0</v>
      </c>
      <c r="D73" s="148">
        <v>6772075.9800000004</v>
      </c>
      <c r="E73" s="149">
        <v>132071377.13</v>
      </c>
    </row>
    <row r="74" spans="1:5">
      <c r="A74" s="107" t="s">
        <v>166</v>
      </c>
      <c r="B74" s="100">
        <v>233046658.00999999</v>
      </c>
      <c r="C74" s="100">
        <v>31210437</v>
      </c>
      <c r="D74" s="100">
        <v>51859896.189999998</v>
      </c>
      <c r="E74" s="101">
        <v>212397198.81999999</v>
      </c>
    </row>
    <row r="75" spans="1:5">
      <c r="A75" s="107" t="s">
        <v>167</v>
      </c>
      <c r="B75" s="148">
        <v>293157898.19999999</v>
      </c>
      <c r="C75" s="148">
        <v>11826165.76</v>
      </c>
      <c r="D75" s="148">
        <v>12312642.449999999</v>
      </c>
      <c r="E75" s="149">
        <v>292671421.50999999</v>
      </c>
    </row>
    <row r="76" spans="1:5">
      <c r="A76" s="107" t="s">
        <v>199</v>
      </c>
      <c r="B76" s="100">
        <v>4076.09</v>
      </c>
      <c r="C76" s="100">
        <v>0</v>
      </c>
      <c r="D76" s="100">
        <v>0</v>
      </c>
      <c r="E76" s="101">
        <v>4076.09</v>
      </c>
    </row>
    <row r="77" spans="1:5">
      <c r="A77" s="107" t="s">
        <v>145</v>
      </c>
      <c r="B77" s="148">
        <v>5126518.4800000004</v>
      </c>
      <c r="C77" s="148">
        <v>0</v>
      </c>
      <c r="D77" s="148">
        <v>0</v>
      </c>
      <c r="E77" s="149">
        <v>5126518.4800000004</v>
      </c>
    </row>
    <row r="78" spans="1:5">
      <c r="A78" s="107" t="s">
        <v>169</v>
      </c>
      <c r="B78" s="100">
        <v>40413406.289999999</v>
      </c>
      <c r="C78" s="100">
        <v>0</v>
      </c>
      <c r="D78" s="100">
        <v>0</v>
      </c>
      <c r="E78" s="101">
        <v>40413406.289999999</v>
      </c>
    </row>
    <row r="79" spans="1:5" ht="28.95" customHeight="1">
      <c r="A79" s="107" t="s">
        <v>588</v>
      </c>
      <c r="B79" s="148">
        <v>132600996.55</v>
      </c>
      <c r="C79" s="148">
        <v>53165307.130000003</v>
      </c>
      <c r="D79" s="148">
        <v>26559486.989999998</v>
      </c>
      <c r="E79" s="149">
        <v>159206816.69</v>
      </c>
    </row>
    <row r="80" spans="1:5">
      <c r="A80" s="107" t="s">
        <v>153</v>
      </c>
      <c r="B80" s="100">
        <v>57010077.079999998</v>
      </c>
      <c r="C80" s="100">
        <v>171510.56</v>
      </c>
      <c r="D80" s="100">
        <v>1708990.55</v>
      </c>
      <c r="E80" s="101">
        <v>55472597.090000004</v>
      </c>
    </row>
    <row r="81" spans="1:5" ht="20.399999999999999">
      <c r="A81" s="240" t="s">
        <v>119</v>
      </c>
      <c r="B81" s="106">
        <v>25760824081.150002</v>
      </c>
      <c r="C81" s="106">
        <v>85849268966.570007</v>
      </c>
      <c r="D81" s="106">
        <v>82962915173.059998</v>
      </c>
      <c r="E81" s="237">
        <v>28647177874.66</v>
      </c>
    </row>
    <row r="82" spans="1:5" ht="18.45" customHeight="1">
      <c r="A82" s="107" t="s">
        <v>170</v>
      </c>
      <c r="B82" s="148">
        <v>3153098.57</v>
      </c>
      <c r="C82" s="148">
        <v>0</v>
      </c>
      <c r="D82" s="148">
        <v>0</v>
      </c>
      <c r="E82" s="149">
        <v>3153098.57</v>
      </c>
    </row>
    <row r="83" spans="1:5">
      <c r="A83" s="107" t="s">
        <v>171</v>
      </c>
      <c r="B83" s="100">
        <v>536313237.05000001</v>
      </c>
      <c r="C83" s="100">
        <v>2403875174.5799999</v>
      </c>
      <c r="D83" s="100">
        <v>2496972384.1199999</v>
      </c>
      <c r="E83" s="101">
        <v>443216027.50999999</v>
      </c>
    </row>
    <row r="84" spans="1:5" ht="20.55" customHeight="1">
      <c r="A84" s="107" t="s">
        <v>172</v>
      </c>
      <c r="B84" s="148">
        <v>25019894914.630001</v>
      </c>
      <c r="C84" s="148">
        <v>82689407316.860001</v>
      </c>
      <c r="D84" s="148">
        <v>79603942788.940002</v>
      </c>
      <c r="E84" s="149">
        <v>28105359442.549999</v>
      </c>
    </row>
    <row r="85" spans="1:5">
      <c r="A85" s="107" t="s">
        <v>173</v>
      </c>
      <c r="B85" s="100">
        <v>201462830.90000001</v>
      </c>
      <c r="C85" s="100">
        <v>755986475.13</v>
      </c>
      <c r="D85" s="100">
        <v>862000000</v>
      </c>
      <c r="E85" s="101">
        <v>95449306.030000001</v>
      </c>
    </row>
    <row r="86" spans="1:5">
      <c r="A86" s="240" t="s">
        <v>174</v>
      </c>
      <c r="B86" s="106">
        <v>4211980123.1399999</v>
      </c>
      <c r="C86" s="106">
        <v>734056861.11000001</v>
      </c>
      <c r="D86" s="106">
        <v>445156447.35000002</v>
      </c>
      <c r="E86" s="237">
        <v>4500880536.8999996</v>
      </c>
    </row>
    <row r="87" spans="1:5">
      <c r="A87" s="107" t="s">
        <v>175</v>
      </c>
      <c r="B87" s="148">
        <v>4439368.24</v>
      </c>
      <c r="C87" s="148">
        <v>0</v>
      </c>
      <c r="D87" s="148">
        <v>567996.61</v>
      </c>
      <c r="E87" s="149">
        <v>3871371.63</v>
      </c>
    </row>
    <row r="88" spans="1:5" ht="20.399999999999999">
      <c r="A88" s="107" t="s">
        <v>695</v>
      </c>
      <c r="B88" s="100">
        <v>3937342.21</v>
      </c>
      <c r="C88" s="100">
        <v>0</v>
      </c>
      <c r="D88" s="100">
        <v>0</v>
      </c>
      <c r="E88" s="101">
        <v>3937342.21</v>
      </c>
    </row>
    <row r="89" spans="1:5">
      <c r="A89" s="107" t="s">
        <v>940</v>
      </c>
      <c r="B89" s="148">
        <v>975593.34</v>
      </c>
      <c r="C89" s="148">
        <v>27457.02</v>
      </c>
      <c r="D89" s="148">
        <v>27457.02</v>
      </c>
      <c r="E89" s="149">
        <v>975593.34</v>
      </c>
    </row>
    <row r="90" spans="1:5">
      <c r="A90" s="107" t="s">
        <v>217</v>
      </c>
      <c r="B90" s="100">
        <v>9960117.1099999994</v>
      </c>
      <c r="C90" s="100">
        <v>6541866.1200000001</v>
      </c>
      <c r="D90" s="100">
        <v>12263252.779999999</v>
      </c>
      <c r="E90" s="101">
        <v>4238730.45</v>
      </c>
    </row>
    <row r="91" spans="1:5">
      <c r="A91" s="107" t="s">
        <v>176</v>
      </c>
      <c r="B91" s="148">
        <v>35253116.799999997</v>
      </c>
      <c r="C91" s="148">
        <v>0</v>
      </c>
      <c r="D91" s="148">
        <v>673822.48</v>
      </c>
      <c r="E91" s="149">
        <v>34579294.32</v>
      </c>
    </row>
    <row r="92" spans="1:5">
      <c r="A92" s="107" t="s">
        <v>177</v>
      </c>
      <c r="B92" s="100">
        <v>587080.06999999995</v>
      </c>
      <c r="C92" s="100">
        <v>0</v>
      </c>
      <c r="D92" s="100">
        <v>0</v>
      </c>
      <c r="E92" s="101">
        <v>587080.06999999995</v>
      </c>
    </row>
    <row r="93" spans="1:5" ht="21.45" customHeight="1">
      <c r="A93" s="107" t="s">
        <v>223</v>
      </c>
      <c r="B93" s="148">
        <v>3511582.64</v>
      </c>
      <c r="C93" s="148">
        <v>0</v>
      </c>
      <c r="D93" s="148">
        <v>206692.06</v>
      </c>
      <c r="E93" s="149">
        <v>3304890.58</v>
      </c>
    </row>
    <row r="94" spans="1:5">
      <c r="A94" s="107" t="s">
        <v>941</v>
      </c>
      <c r="B94" s="100">
        <v>118.95</v>
      </c>
      <c r="C94" s="100">
        <v>0</v>
      </c>
      <c r="D94" s="100">
        <v>0</v>
      </c>
      <c r="E94" s="101">
        <v>118.95</v>
      </c>
    </row>
    <row r="95" spans="1:5">
      <c r="A95" s="107" t="s">
        <v>178</v>
      </c>
      <c r="B95" s="148">
        <v>827184.6</v>
      </c>
      <c r="C95" s="148">
        <v>74.23</v>
      </c>
      <c r="D95" s="148">
        <v>216040.29</v>
      </c>
      <c r="E95" s="149">
        <v>611218.54</v>
      </c>
    </row>
    <row r="96" spans="1:5">
      <c r="A96" s="107" t="s">
        <v>179</v>
      </c>
      <c r="B96" s="100">
        <v>4494553.97</v>
      </c>
      <c r="C96" s="100">
        <v>3183796.77</v>
      </c>
      <c r="D96" s="100">
        <v>3319140.73</v>
      </c>
      <c r="E96" s="101">
        <v>4359210.01</v>
      </c>
    </row>
    <row r="97" spans="1:5">
      <c r="A97" s="107" t="s">
        <v>180</v>
      </c>
      <c r="B97" s="148">
        <v>2317331.88</v>
      </c>
      <c r="C97" s="148">
        <v>0</v>
      </c>
      <c r="D97" s="148">
        <v>135198.18</v>
      </c>
      <c r="E97" s="149">
        <v>2182133.7000000002</v>
      </c>
    </row>
    <row r="98" spans="1:5">
      <c r="A98" s="107" t="s">
        <v>181</v>
      </c>
      <c r="B98" s="100">
        <v>9676390.4399999995</v>
      </c>
      <c r="C98" s="100">
        <v>160000</v>
      </c>
      <c r="D98" s="100">
        <v>12377.06</v>
      </c>
      <c r="E98" s="101">
        <v>9824013.3800000008</v>
      </c>
    </row>
    <row r="99" spans="1:5">
      <c r="A99" s="107" t="s">
        <v>182</v>
      </c>
      <c r="B99" s="148">
        <v>392007.94</v>
      </c>
      <c r="C99" s="148">
        <v>0</v>
      </c>
      <c r="D99" s="148">
        <v>0.13</v>
      </c>
      <c r="E99" s="149">
        <v>392007.81</v>
      </c>
    </row>
    <row r="100" spans="1:5">
      <c r="A100" s="107" t="s">
        <v>183</v>
      </c>
      <c r="B100" s="100">
        <v>15860.53</v>
      </c>
      <c r="C100" s="100">
        <v>0</v>
      </c>
      <c r="D100" s="100">
        <v>0</v>
      </c>
      <c r="E100" s="101">
        <v>15860.53</v>
      </c>
    </row>
    <row r="101" spans="1:5">
      <c r="A101" s="107" t="s">
        <v>184</v>
      </c>
      <c r="B101" s="148">
        <v>774.77</v>
      </c>
      <c r="C101" s="148">
        <v>0</v>
      </c>
      <c r="D101" s="148">
        <v>0</v>
      </c>
      <c r="E101" s="149">
        <v>774.77</v>
      </c>
    </row>
    <row r="102" spans="1:5">
      <c r="A102" s="107" t="s">
        <v>185</v>
      </c>
      <c r="B102" s="100">
        <v>13350.18</v>
      </c>
      <c r="C102" s="100">
        <v>0</v>
      </c>
      <c r="D102" s="100">
        <v>0</v>
      </c>
      <c r="E102" s="101">
        <v>13350.18</v>
      </c>
    </row>
    <row r="103" spans="1:5">
      <c r="A103" s="107" t="s">
        <v>186</v>
      </c>
      <c r="B103" s="148">
        <v>494453.3</v>
      </c>
      <c r="C103" s="148">
        <v>0</v>
      </c>
      <c r="D103" s="148">
        <v>0</v>
      </c>
      <c r="E103" s="149">
        <v>494453.3</v>
      </c>
    </row>
    <row r="104" spans="1:5">
      <c r="A104" s="107" t="s">
        <v>187</v>
      </c>
      <c r="B104" s="100">
        <v>1892866.21</v>
      </c>
      <c r="C104" s="100">
        <v>0</v>
      </c>
      <c r="D104" s="100">
        <v>0</v>
      </c>
      <c r="E104" s="101">
        <v>1892866.21</v>
      </c>
    </row>
    <row r="105" spans="1:5" ht="20.399999999999999">
      <c r="A105" s="107" t="s">
        <v>224</v>
      </c>
      <c r="B105" s="148">
        <v>652029880.42999995</v>
      </c>
      <c r="C105" s="148">
        <v>284233672.37</v>
      </c>
      <c r="D105" s="148">
        <v>107496174.94</v>
      </c>
      <c r="E105" s="149">
        <v>828767377.86000001</v>
      </c>
    </row>
    <row r="106" spans="1:5">
      <c r="A106" s="107" t="s">
        <v>694</v>
      </c>
      <c r="B106" s="100">
        <v>18565.75</v>
      </c>
      <c r="C106" s="100">
        <v>0</v>
      </c>
      <c r="D106" s="100">
        <v>0</v>
      </c>
      <c r="E106" s="101">
        <v>18565.75</v>
      </c>
    </row>
    <row r="107" spans="1:5">
      <c r="A107" s="107" t="s">
        <v>188</v>
      </c>
      <c r="B107" s="148">
        <v>720697.15</v>
      </c>
      <c r="C107" s="148">
        <v>0</v>
      </c>
      <c r="D107" s="148">
        <v>0</v>
      </c>
      <c r="E107" s="149">
        <v>720697.15</v>
      </c>
    </row>
    <row r="108" spans="1:5">
      <c r="A108" s="107" t="s">
        <v>189</v>
      </c>
      <c r="B108" s="100">
        <v>9885821.2400000002</v>
      </c>
      <c r="C108" s="100">
        <v>47683.4</v>
      </c>
      <c r="D108" s="100">
        <v>633528.35</v>
      </c>
      <c r="E108" s="101">
        <v>9299976.2899999991</v>
      </c>
    </row>
    <row r="109" spans="1:5">
      <c r="A109" s="107" t="s">
        <v>168</v>
      </c>
      <c r="B109" s="148">
        <v>2044052.49</v>
      </c>
      <c r="C109" s="148">
        <v>0</v>
      </c>
      <c r="D109" s="148">
        <v>1743704.66</v>
      </c>
      <c r="E109" s="149">
        <v>300347.83</v>
      </c>
    </row>
    <row r="110" spans="1:5">
      <c r="A110" s="107" t="s">
        <v>142</v>
      </c>
      <c r="B110" s="100">
        <v>43801167.009999998</v>
      </c>
      <c r="C110" s="100">
        <v>3028894.35</v>
      </c>
      <c r="D110" s="100">
        <v>1155825.33</v>
      </c>
      <c r="E110" s="101">
        <v>45674236.030000001</v>
      </c>
    </row>
    <row r="111" spans="1:5">
      <c r="A111" s="107" t="s">
        <v>190</v>
      </c>
      <c r="B111" s="148">
        <v>950.42</v>
      </c>
      <c r="C111" s="148">
        <v>0</v>
      </c>
      <c r="D111" s="148">
        <v>0</v>
      </c>
      <c r="E111" s="149">
        <v>950.42</v>
      </c>
    </row>
    <row r="112" spans="1:5">
      <c r="A112" s="107" t="s">
        <v>191</v>
      </c>
      <c r="B112" s="100">
        <v>20128.89</v>
      </c>
      <c r="C112" s="100">
        <v>0</v>
      </c>
      <c r="D112" s="100">
        <v>0</v>
      </c>
      <c r="E112" s="101">
        <v>20128.89</v>
      </c>
    </row>
    <row r="113" spans="1:5" ht="20.399999999999999">
      <c r="A113" s="107" t="s">
        <v>192</v>
      </c>
      <c r="B113" s="148">
        <v>5036276.28</v>
      </c>
      <c r="C113" s="148">
        <v>0</v>
      </c>
      <c r="D113" s="148">
        <v>16673.28</v>
      </c>
      <c r="E113" s="149">
        <v>5019603</v>
      </c>
    </row>
    <row r="114" spans="1:5" ht="20.55" customHeight="1">
      <c r="A114" s="107" t="s">
        <v>193</v>
      </c>
      <c r="B114" s="100">
        <v>326842.06</v>
      </c>
      <c r="C114" s="100">
        <v>100000</v>
      </c>
      <c r="D114" s="100">
        <v>10056.68</v>
      </c>
      <c r="E114" s="101">
        <v>416785.38</v>
      </c>
    </row>
    <row r="115" spans="1:5">
      <c r="A115" s="107" t="s">
        <v>194</v>
      </c>
      <c r="B115" s="148">
        <v>1314.01</v>
      </c>
      <c r="C115" s="148">
        <v>0</v>
      </c>
      <c r="D115" s="148">
        <v>0</v>
      </c>
      <c r="E115" s="149">
        <v>1314.01</v>
      </c>
    </row>
    <row r="116" spans="1:5" ht="19.5" customHeight="1">
      <c r="A116" s="107" t="s">
        <v>153</v>
      </c>
      <c r="B116" s="100">
        <v>64597377.399999999</v>
      </c>
      <c r="C116" s="100">
        <v>6251.1</v>
      </c>
      <c r="D116" s="100">
        <v>22680119.699999999</v>
      </c>
      <c r="E116" s="101">
        <v>41923508.799999997</v>
      </c>
    </row>
    <row r="117" spans="1:5" ht="20.399999999999999">
      <c r="A117" s="107" t="s">
        <v>155</v>
      </c>
      <c r="B117" s="148">
        <v>3354707956.8299999</v>
      </c>
      <c r="C117" s="148">
        <v>436727165.75</v>
      </c>
      <c r="D117" s="148">
        <v>293998387.06999999</v>
      </c>
      <c r="E117" s="149">
        <v>3497436735.5100002</v>
      </c>
    </row>
    <row r="118" spans="1:5">
      <c r="A118" s="240" t="s">
        <v>120</v>
      </c>
      <c r="B118" s="106">
        <v>452189468.18000001</v>
      </c>
      <c r="C118" s="106">
        <v>47294804.939999998</v>
      </c>
      <c r="D118" s="106">
        <v>159832339.44999999</v>
      </c>
      <c r="E118" s="237">
        <v>339651933.67000002</v>
      </c>
    </row>
    <row r="119" spans="1:5">
      <c r="A119" s="107" t="s">
        <v>195</v>
      </c>
      <c r="B119" s="100">
        <v>36308.57</v>
      </c>
      <c r="C119" s="100">
        <v>3445164.37</v>
      </c>
      <c r="D119" s="100">
        <v>3422744.94</v>
      </c>
      <c r="E119" s="101">
        <v>58728</v>
      </c>
    </row>
    <row r="120" spans="1:5" ht="23.85" customHeight="1">
      <c r="A120" s="107" t="s">
        <v>196</v>
      </c>
      <c r="B120" s="148">
        <v>3125958.63</v>
      </c>
      <c r="C120" s="148">
        <v>40150000</v>
      </c>
      <c r="D120" s="148">
        <v>15424851.67</v>
      </c>
      <c r="E120" s="149">
        <v>27851106.960000001</v>
      </c>
    </row>
    <row r="121" spans="1:5" ht="24.75" customHeight="1">
      <c r="A121" s="107" t="s">
        <v>197</v>
      </c>
      <c r="B121" s="100">
        <v>343856666.64999998</v>
      </c>
      <c r="C121" s="100">
        <v>1131798.83</v>
      </c>
      <c r="D121" s="100">
        <v>137675988.53999999</v>
      </c>
      <c r="E121" s="101">
        <v>207312476.94</v>
      </c>
    </row>
    <row r="122" spans="1:5">
      <c r="A122" s="107" t="s">
        <v>135</v>
      </c>
      <c r="B122" s="148">
        <v>940151.33</v>
      </c>
      <c r="C122" s="148">
        <v>0</v>
      </c>
      <c r="D122" s="148">
        <v>0</v>
      </c>
      <c r="E122" s="149">
        <v>940151.33</v>
      </c>
    </row>
    <row r="123" spans="1:5">
      <c r="A123" s="107" t="s">
        <v>198</v>
      </c>
      <c r="B123" s="100">
        <v>103993394.19</v>
      </c>
      <c r="C123" s="100">
        <v>2567767.04</v>
      </c>
      <c r="D123" s="100">
        <v>3308754.3</v>
      </c>
      <c r="E123" s="101">
        <v>103252406.93000001</v>
      </c>
    </row>
    <row r="124" spans="1:5">
      <c r="A124" s="107" t="s">
        <v>968</v>
      </c>
      <c r="B124" s="148">
        <v>0</v>
      </c>
      <c r="C124" s="148">
        <v>74.7</v>
      </c>
      <c r="D124" s="148">
        <v>0</v>
      </c>
      <c r="E124" s="149">
        <v>74.7</v>
      </c>
    </row>
    <row r="125" spans="1:5">
      <c r="A125" s="107" t="s">
        <v>200</v>
      </c>
      <c r="B125" s="100">
        <v>236988.81</v>
      </c>
      <c r="C125" s="100">
        <v>0</v>
      </c>
      <c r="D125" s="100">
        <v>0</v>
      </c>
      <c r="E125" s="101">
        <v>236988.81</v>
      </c>
    </row>
    <row r="126" spans="1:5" ht="15.9" customHeight="1">
      <c r="A126" s="240" t="s">
        <v>942</v>
      </c>
      <c r="B126" s="106">
        <v>1487760183.6500001</v>
      </c>
      <c r="C126" s="106">
        <v>40940262.18</v>
      </c>
      <c r="D126" s="106">
        <v>228915023.18000001</v>
      </c>
      <c r="E126" s="237">
        <v>1299785422.6500001</v>
      </c>
    </row>
    <row r="127" spans="1:5" ht="24.45" customHeight="1">
      <c r="A127" s="107" t="s">
        <v>151</v>
      </c>
      <c r="B127" s="148">
        <v>1347686124.4300001</v>
      </c>
      <c r="C127" s="148">
        <v>1637943.89</v>
      </c>
      <c r="D127" s="148">
        <v>212500304.96000001</v>
      </c>
      <c r="E127" s="149">
        <v>1136823763.3599999</v>
      </c>
    </row>
    <row r="128" spans="1:5" ht="33.75" customHeight="1">
      <c r="A128" s="107" t="s">
        <v>152</v>
      </c>
      <c r="B128" s="100">
        <v>140074059.22</v>
      </c>
      <c r="C128" s="100">
        <v>3802318.29</v>
      </c>
      <c r="D128" s="100">
        <v>8544001.8399999999</v>
      </c>
      <c r="E128" s="101">
        <v>135332375.66999999</v>
      </c>
    </row>
    <row r="129" spans="1:5">
      <c r="A129" s="207" t="s">
        <v>588</v>
      </c>
      <c r="B129" s="188">
        <v>0</v>
      </c>
      <c r="C129" s="188">
        <v>35500000</v>
      </c>
      <c r="D129" s="188">
        <v>7870716.3799999999</v>
      </c>
      <c r="E129" s="189">
        <v>27629283.620000001</v>
      </c>
    </row>
    <row r="130" spans="1:5">
      <c r="A130" s="241"/>
      <c r="B130" s="241"/>
      <c r="C130" s="241"/>
      <c r="D130" s="241"/>
      <c r="E130" s="241"/>
    </row>
    <row r="131" spans="1:5" ht="28.05" customHeight="1">
      <c r="A131" s="267" t="s">
        <v>936</v>
      </c>
      <c r="B131" s="267"/>
      <c r="C131" s="267"/>
      <c r="D131" s="267"/>
      <c r="E131" s="267"/>
    </row>
  </sheetData>
  <mergeCells count="1">
    <mergeCell ref="A131:E131"/>
  </mergeCells>
  <pageMargins left="0.7" right="0.7" top="0.75" bottom="0.75"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E156"/>
  <sheetViews>
    <sheetView showGridLines="0" zoomScaleNormal="100" workbookViewId="0">
      <selection activeCell="H161" sqref="H161"/>
    </sheetView>
  </sheetViews>
  <sheetFormatPr defaultColWidth="9.21875" defaultRowHeight="13.2"/>
  <cols>
    <col min="1" max="1" width="28.5546875" style="74" customWidth="1"/>
    <col min="2" max="2" width="17.77734375" style="74" customWidth="1"/>
    <col min="3" max="3" width="18.44140625" style="74" customWidth="1"/>
    <col min="4" max="5" width="17.77734375" style="74" customWidth="1"/>
    <col min="6" max="16384" width="9.21875" style="74"/>
  </cols>
  <sheetData>
    <row r="1" spans="1:5">
      <c r="A1" s="84" t="s">
        <v>221</v>
      </c>
      <c r="B1" s="72"/>
      <c r="C1" s="72"/>
      <c r="D1" s="72"/>
      <c r="E1" s="72"/>
    </row>
    <row r="2" spans="1:5">
      <c r="A2"/>
      <c r="B2" s="72"/>
      <c r="C2" s="72"/>
      <c r="D2" s="72"/>
      <c r="E2" s="72"/>
    </row>
    <row r="3" spans="1:5">
      <c r="A3" s="72"/>
      <c r="B3" s="87" t="s">
        <v>963</v>
      </c>
      <c r="C3" s="72"/>
      <c r="D3" s="72"/>
      <c r="E3" s="72"/>
    </row>
    <row r="4" spans="1:5">
      <c r="A4" s="72"/>
      <c r="B4" s="72"/>
      <c r="C4" s="72"/>
      <c r="D4" s="72"/>
      <c r="E4" s="72"/>
    </row>
    <row r="5" spans="1:5" ht="22.05" customHeight="1">
      <c r="A5" s="190"/>
      <c r="B5" s="158" t="s">
        <v>933</v>
      </c>
      <c r="C5" s="158" t="s">
        <v>97</v>
      </c>
      <c r="D5" s="158" t="s">
        <v>98</v>
      </c>
      <c r="E5" s="160" t="s">
        <v>99</v>
      </c>
    </row>
    <row r="6" spans="1:5" ht="18.45" customHeight="1">
      <c r="A6" s="161" t="s">
        <v>59</v>
      </c>
      <c r="B6" s="168">
        <v>174365257439.01901</v>
      </c>
      <c r="C6" s="168">
        <v>417741250762.02002</v>
      </c>
      <c r="D6" s="168">
        <v>403100124538.70099</v>
      </c>
      <c r="E6" s="169">
        <v>189006383662.341</v>
      </c>
    </row>
    <row r="7" spans="1:5">
      <c r="A7" s="170" t="s">
        <v>112</v>
      </c>
      <c r="B7" s="106">
        <v>6610525055.2099895</v>
      </c>
      <c r="C7" s="106">
        <v>171848570857.28</v>
      </c>
      <c r="D7" s="106">
        <v>156499907008.89999</v>
      </c>
      <c r="E7" s="171">
        <v>21959188903.59</v>
      </c>
    </row>
    <row r="8" spans="1:5" ht="18.75" customHeight="1">
      <c r="A8" s="163" t="s">
        <v>724</v>
      </c>
      <c r="B8" s="208">
        <v>220863205.38</v>
      </c>
      <c r="C8" s="208">
        <v>140301857.72999999</v>
      </c>
      <c r="D8" s="208">
        <v>71207253.650000006</v>
      </c>
      <c r="E8" s="209">
        <v>289957809.45999998</v>
      </c>
    </row>
    <row r="9" spans="1:5">
      <c r="A9" s="153" t="s">
        <v>725</v>
      </c>
      <c r="B9" s="167">
        <v>1560587901.4100001</v>
      </c>
      <c r="C9" s="167">
        <v>355372832.74000001</v>
      </c>
      <c r="D9" s="167">
        <v>228574244.38999999</v>
      </c>
      <c r="E9" s="210">
        <v>1687386489.76</v>
      </c>
    </row>
    <row r="10" spans="1:5" ht="22.05" customHeight="1">
      <c r="A10" s="153" t="s">
        <v>726</v>
      </c>
      <c r="B10" s="167">
        <v>60090849.090000004</v>
      </c>
      <c r="C10" s="167">
        <v>38028.239999999998</v>
      </c>
      <c r="D10" s="167">
        <v>5574231.9000000004</v>
      </c>
      <c r="E10" s="210">
        <v>54554645.43</v>
      </c>
    </row>
    <row r="11" spans="1:5">
      <c r="A11" s="153" t="s">
        <v>727</v>
      </c>
      <c r="B11" s="167">
        <v>375643235.51999998</v>
      </c>
      <c r="C11" s="167">
        <v>8072798.5599999996</v>
      </c>
      <c r="D11" s="167">
        <v>8134619.1799999997</v>
      </c>
      <c r="E11" s="210">
        <v>375581414.89999998</v>
      </c>
    </row>
    <row r="12" spans="1:5">
      <c r="A12" s="153" t="s">
        <v>728</v>
      </c>
      <c r="B12" s="167">
        <v>550996683.95000005</v>
      </c>
      <c r="C12" s="167">
        <v>7617058.3399999999</v>
      </c>
      <c r="D12" s="167">
        <v>5691263.0899999999</v>
      </c>
      <c r="E12" s="210">
        <v>552922479.20000005</v>
      </c>
    </row>
    <row r="13" spans="1:5">
      <c r="A13" s="153" t="s">
        <v>729</v>
      </c>
      <c r="B13" s="167">
        <v>1247564660.8699999</v>
      </c>
      <c r="C13" s="167">
        <v>417919.51</v>
      </c>
      <c r="D13" s="167">
        <v>330986.27</v>
      </c>
      <c r="E13" s="210">
        <v>1247651594.1099999</v>
      </c>
    </row>
    <row r="14" spans="1:5">
      <c r="A14" s="153" t="s">
        <v>730</v>
      </c>
      <c r="B14" s="167">
        <v>39799913.850000001</v>
      </c>
      <c r="C14" s="167">
        <v>15086467740.15</v>
      </c>
      <c r="D14" s="167">
        <v>0</v>
      </c>
      <c r="E14" s="210">
        <v>15126267654</v>
      </c>
    </row>
    <row r="15" spans="1:5" ht="20.399999999999999">
      <c r="A15" s="153" t="s">
        <v>731</v>
      </c>
      <c r="B15" s="167">
        <v>110346393.05</v>
      </c>
      <c r="C15" s="167">
        <v>12723715.560000001</v>
      </c>
      <c r="D15" s="167">
        <v>10775282.800000001</v>
      </c>
      <c r="E15" s="210">
        <v>112294825.81</v>
      </c>
    </row>
    <row r="16" spans="1:5" ht="15.45" customHeight="1">
      <c r="A16" s="153" t="s">
        <v>732</v>
      </c>
      <c r="B16" s="167">
        <v>2444619640.18999</v>
      </c>
      <c r="C16" s="167">
        <v>1614357618.0899999</v>
      </c>
      <c r="D16" s="167">
        <v>1547604346.6600001</v>
      </c>
      <c r="E16" s="210">
        <v>2511372911.6199999</v>
      </c>
    </row>
    <row r="17" spans="1:5" ht="20.399999999999999">
      <c r="A17" s="153" t="s">
        <v>943</v>
      </c>
      <c r="B17" s="167">
        <v>12571.9</v>
      </c>
      <c r="C17" s="167">
        <v>154613641681.17999</v>
      </c>
      <c r="D17" s="167">
        <v>154613654253.07999</v>
      </c>
      <c r="E17" s="210">
        <v>0</v>
      </c>
    </row>
    <row r="18" spans="1:5">
      <c r="A18" s="153" t="s">
        <v>944</v>
      </c>
      <c r="B18" s="167">
        <v>0</v>
      </c>
      <c r="C18" s="167">
        <v>9559607.1799999997</v>
      </c>
      <c r="D18" s="167">
        <v>8360527.8799999999</v>
      </c>
      <c r="E18" s="210">
        <v>1199079.3</v>
      </c>
    </row>
    <row r="19" spans="1:5">
      <c r="A19" s="170" t="s">
        <v>733</v>
      </c>
      <c r="B19" s="106">
        <v>5893587675.1599998</v>
      </c>
      <c r="C19" s="106">
        <v>2271860269.0100002</v>
      </c>
      <c r="D19" s="106">
        <v>3950612259.2199998</v>
      </c>
      <c r="E19" s="171">
        <v>4214835684.9499998</v>
      </c>
    </row>
    <row r="20" spans="1:5">
      <c r="A20" s="163" t="s">
        <v>734</v>
      </c>
      <c r="B20" s="208">
        <v>5893587675.1599998</v>
      </c>
      <c r="C20" s="208">
        <v>668454655.20000005</v>
      </c>
      <c r="D20" s="208">
        <v>2347206645.4099998</v>
      </c>
      <c r="E20" s="209">
        <v>4214835684.9499998</v>
      </c>
    </row>
    <row r="21" spans="1:5" ht="20.399999999999999">
      <c r="A21" s="164" t="s">
        <v>945</v>
      </c>
      <c r="B21" s="211">
        <v>0</v>
      </c>
      <c r="C21" s="211">
        <v>1603405613.8099999</v>
      </c>
      <c r="D21" s="211">
        <v>1603405613.8099999</v>
      </c>
      <c r="E21" s="212">
        <v>0</v>
      </c>
    </row>
    <row r="22" spans="1:5" ht="20.399999999999999">
      <c r="A22" s="170" t="s">
        <v>113</v>
      </c>
      <c r="B22" s="106">
        <v>2714588227.1100001</v>
      </c>
      <c r="C22" s="106">
        <v>409219849.58999997</v>
      </c>
      <c r="D22" s="106">
        <v>428614948.67000002</v>
      </c>
      <c r="E22" s="171">
        <v>2695193128.0300002</v>
      </c>
    </row>
    <row r="23" spans="1:5">
      <c r="A23" s="163" t="s">
        <v>735</v>
      </c>
      <c r="B23" s="208">
        <v>192682768.66</v>
      </c>
      <c r="C23" s="208">
        <v>13029822.369999999</v>
      </c>
      <c r="D23" s="208">
        <v>37914534.32</v>
      </c>
      <c r="E23" s="209">
        <v>167798056.71000001</v>
      </c>
    </row>
    <row r="24" spans="1:5" ht="20.399999999999999">
      <c r="A24" s="153" t="s">
        <v>736</v>
      </c>
      <c r="B24" s="167">
        <v>338398.85</v>
      </c>
      <c r="C24" s="167">
        <v>3970514.46</v>
      </c>
      <c r="D24" s="167">
        <v>4085446.14</v>
      </c>
      <c r="E24" s="210">
        <v>223467.17</v>
      </c>
    </row>
    <row r="25" spans="1:5" ht="20.399999999999999">
      <c r="A25" s="153" t="s">
        <v>737</v>
      </c>
      <c r="B25" s="167">
        <v>182874643.59999999</v>
      </c>
      <c r="C25" s="167">
        <v>74530985.290000007</v>
      </c>
      <c r="D25" s="167">
        <v>60378405.640000001</v>
      </c>
      <c r="E25" s="210">
        <v>197027223.25</v>
      </c>
    </row>
    <row r="26" spans="1:5" ht="20.399999999999999">
      <c r="A26" s="153" t="s">
        <v>738</v>
      </c>
      <c r="B26" s="167">
        <v>14322073.68</v>
      </c>
      <c r="C26" s="167">
        <v>9360682.7899999991</v>
      </c>
      <c r="D26" s="167">
        <v>3994498.97</v>
      </c>
      <c r="E26" s="210">
        <v>19688257.5</v>
      </c>
    </row>
    <row r="27" spans="1:5">
      <c r="A27" s="153" t="s">
        <v>739</v>
      </c>
      <c r="B27" s="167">
        <v>12796611.449999999</v>
      </c>
      <c r="C27" s="167">
        <v>2202584.61</v>
      </c>
      <c r="D27" s="167">
        <v>1344046.09</v>
      </c>
      <c r="E27" s="210">
        <v>13655149.970000001</v>
      </c>
    </row>
    <row r="28" spans="1:5">
      <c r="A28" s="153" t="s">
        <v>740</v>
      </c>
      <c r="B28" s="167">
        <v>566779482.87</v>
      </c>
      <c r="C28" s="167">
        <v>89448764.549999997</v>
      </c>
      <c r="D28" s="167">
        <v>64592093.759999998</v>
      </c>
      <c r="E28" s="210">
        <v>591636153.65999997</v>
      </c>
    </row>
    <row r="29" spans="1:5">
      <c r="A29" s="153" t="s">
        <v>741</v>
      </c>
      <c r="B29" s="167">
        <v>36813783.840000004</v>
      </c>
      <c r="C29" s="167">
        <v>3164792.07</v>
      </c>
      <c r="D29" s="167">
        <v>2650510.4900000002</v>
      </c>
      <c r="E29" s="210">
        <v>37328065.420000002</v>
      </c>
    </row>
    <row r="30" spans="1:5" ht="20.399999999999999">
      <c r="A30" s="153" t="s">
        <v>742</v>
      </c>
      <c r="B30" s="167">
        <v>192310773.24000001</v>
      </c>
      <c r="C30" s="167">
        <v>1295306.97</v>
      </c>
      <c r="D30" s="167">
        <v>20734202.940000001</v>
      </c>
      <c r="E30" s="210">
        <v>172871877.27000001</v>
      </c>
    </row>
    <row r="31" spans="1:5">
      <c r="A31" s="153" t="s">
        <v>743</v>
      </c>
      <c r="B31" s="167">
        <v>283991230.89999998</v>
      </c>
      <c r="C31" s="167">
        <v>11746097.01</v>
      </c>
      <c r="D31" s="167">
        <v>20188748.960000001</v>
      </c>
      <c r="E31" s="210">
        <v>275548578.94999999</v>
      </c>
    </row>
    <row r="32" spans="1:5" ht="20.399999999999999">
      <c r="A32" s="153" t="s">
        <v>744</v>
      </c>
      <c r="B32" s="167">
        <v>554255222.75999999</v>
      </c>
      <c r="C32" s="167">
        <v>200463214.88</v>
      </c>
      <c r="D32" s="167">
        <v>212731384.47999999</v>
      </c>
      <c r="E32" s="210">
        <v>541987053.15999997</v>
      </c>
    </row>
    <row r="33" spans="1:5" ht="20.399999999999999">
      <c r="A33" s="153" t="s">
        <v>745</v>
      </c>
      <c r="B33" s="167">
        <v>677423237.25999999</v>
      </c>
      <c r="C33" s="167">
        <v>7084.59</v>
      </c>
      <c r="D33" s="167">
        <v>1076.8800000000001</v>
      </c>
      <c r="E33" s="210">
        <v>677429244.97000003</v>
      </c>
    </row>
    <row r="34" spans="1:5">
      <c r="A34" s="170" t="s">
        <v>114</v>
      </c>
      <c r="B34" s="106">
        <v>2591506868.5100002</v>
      </c>
      <c r="C34" s="106">
        <v>426496353.44999999</v>
      </c>
      <c r="D34" s="106">
        <v>431335040.35000002</v>
      </c>
      <c r="E34" s="171">
        <v>2586668181.6100001</v>
      </c>
    </row>
    <row r="35" spans="1:5" ht="20.399999999999999">
      <c r="A35" s="153" t="s">
        <v>746</v>
      </c>
      <c r="B35" s="167">
        <v>50431215.93</v>
      </c>
      <c r="C35" s="167">
        <v>21151440.59</v>
      </c>
      <c r="D35" s="167">
        <v>8167137.1200000001</v>
      </c>
      <c r="E35" s="210">
        <v>63415519.399999999</v>
      </c>
    </row>
    <row r="36" spans="1:5">
      <c r="A36" s="153" t="s">
        <v>747</v>
      </c>
      <c r="B36" s="167">
        <v>979574448.78999996</v>
      </c>
      <c r="C36" s="167">
        <v>83282972.599999994</v>
      </c>
      <c r="D36" s="167">
        <v>90467993.25</v>
      </c>
      <c r="E36" s="210">
        <v>972389428.13999999</v>
      </c>
    </row>
    <row r="37" spans="1:5">
      <c r="A37" s="153" t="s">
        <v>748</v>
      </c>
      <c r="B37" s="167">
        <v>32382532.539999999</v>
      </c>
      <c r="C37" s="167">
        <v>12258.4</v>
      </c>
      <c r="D37" s="167">
        <v>0</v>
      </c>
      <c r="E37" s="210">
        <v>32394790.940000001</v>
      </c>
    </row>
    <row r="38" spans="1:5" ht="20.399999999999999">
      <c r="A38" s="153" t="s">
        <v>749</v>
      </c>
      <c r="B38" s="167">
        <v>1529118671.25</v>
      </c>
      <c r="C38" s="167">
        <v>322049681.86000001</v>
      </c>
      <c r="D38" s="167">
        <v>332699909.98000002</v>
      </c>
      <c r="E38" s="210">
        <v>1518468443.1300001</v>
      </c>
    </row>
    <row r="39" spans="1:5">
      <c r="A39" s="170" t="s">
        <v>115</v>
      </c>
      <c r="B39" s="106">
        <v>868951857.00999999</v>
      </c>
      <c r="C39" s="106">
        <v>170912184.94999999</v>
      </c>
      <c r="D39" s="106">
        <v>164891396.97999999</v>
      </c>
      <c r="E39" s="171">
        <v>874972644.98000002</v>
      </c>
    </row>
    <row r="40" spans="1:5" ht="20.399999999999999">
      <c r="A40" s="153" t="s">
        <v>750</v>
      </c>
      <c r="B40" s="167">
        <v>216657813</v>
      </c>
      <c r="C40" s="167">
        <v>1771177.89</v>
      </c>
      <c r="D40" s="167">
        <v>50915857.509999998</v>
      </c>
      <c r="E40" s="210">
        <v>167513133.38</v>
      </c>
    </row>
    <row r="41" spans="1:5" ht="20.399999999999999">
      <c r="A41" s="153" t="s">
        <v>751</v>
      </c>
      <c r="B41" s="167">
        <v>172190303.99000001</v>
      </c>
      <c r="C41" s="167">
        <v>38516832.460000001</v>
      </c>
      <c r="D41" s="167">
        <v>22324563.370000001</v>
      </c>
      <c r="E41" s="210">
        <v>188382573.08000001</v>
      </c>
    </row>
    <row r="42" spans="1:5" ht="20.399999999999999">
      <c r="A42" s="153" t="s">
        <v>752</v>
      </c>
      <c r="B42" s="167">
        <v>143203248.66999999</v>
      </c>
      <c r="C42" s="167">
        <v>83478705.849999994</v>
      </c>
      <c r="D42" s="167">
        <v>31548341.77</v>
      </c>
      <c r="E42" s="210">
        <v>195133612.75</v>
      </c>
    </row>
    <row r="43" spans="1:5" ht="26.7" customHeight="1">
      <c r="A43" s="153" t="s">
        <v>753</v>
      </c>
      <c r="B43" s="167">
        <v>28431512.859999999</v>
      </c>
      <c r="C43" s="167">
        <v>15941.8</v>
      </c>
      <c r="D43" s="167">
        <v>2797196.4</v>
      </c>
      <c r="E43" s="210">
        <v>25650258.260000002</v>
      </c>
    </row>
    <row r="44" spans="1:5" ht="20.399999999999999">
      <c r="A44" s="153" t="s">
        <v>754</v>
      </c>
      <c r="B44" s="167">
        <v>6287116.0800000001</v>
      </c>
      <c r="C44" s="167">
        <v>2440273.15</v>
      </c>
      <c r="D44" s="167">
        <v>2706323.34</v>
      </c>
      <c r="E44" s="210">
        <v>6021065.8899999997</v>
      </c>
    </row>
    <row r="45" spans="1:5" ht="15.9" customHeight="1">
      <c r="A45" s="153" t="s">
        <v>755</v>
      </c>
      <c r="B45" s="167">
        <v>45066547.590000004</v>
      </c>
      <c r="C45" s="167">
        <v>20354390.969999999</v>
      </c>
      <c r="D45" s="167">
        <v>7306306.7999999998</v>
      </c>
      <c r="E45" s="210">
        <v>58114631.759999998</v>
      </c>
    </row>
    <row r="46" spans="1:5" ht="23.4" customHeight="1">
      <c r="A46" s="153" t="s">
        <v>756</v>
      </c>
      <c r="B46" s="167">
        <v>158115588.13</v>
      </c>
      <c r="C46" s="167">
        <v>719398.05</v>
      </c>
      <c r="D46" s="167">
        <v>30826438.489999998</v>
      </c>
      <c r="E46" s="210">
        <v>128008547.69</v>
      </c>
    </row>
    <row r="47" spans="1:5" ht="20.399999999999999">
      <c r="A47" s="153" t="s">
        <v>757</v>
      </c>
      <c r="B47" s="167">
        <v>98999726.689999998</v>
      </c>
      <c r="C47" s="167">
        <v>23615464.780000001</v>
      </c>
      <c r="D47" s="167">
        <v>16466369.300000001</v>
      </c>
      <c r="E47" s="210">
        <v>106148822.17</v>
      </c>
    </row>
    <row r="48" spans="1:5">
      <c r="A48" s="170" t="s">
        <v>116</v>
      </c>
      <c r="B48" s="106">
        <v>1681942729.78</v>
      </c>
      <c r="C48" s="106">
        <v>1894037544.8299999</v>
      </c>
      <c r="D48" s="106">
        <v>1582386026.6300001</v>
      </c>
      <c r="E48" s="171">
        <v>1993594247.98</v>
      </c>
    </row>
    <row r="49" spans="1:5">
      <c r="A49" s="153" t="s">
        <v>758</v>
      </c>
      <c r="B49" s="167">
        <v>1681942729.78</v>
      </c>
      <c r="C49" s="167">
        <v>1894037544.8299999</v>
      </c>
      <c r="D49" s="167">
        <v>1582386026.6300001</v>
      </c>
      <c r="E49" s="210">
        <v>1993594247.98</v>
      </c>
    </row>
    <row r="50" spans="1:5" ht="20.399999999999999">
      <c r="A50" s="170" t="s">
        <v>117</v>
      </c>
      <c r="B50" s="106">
        <v>116947844.20999999</v>
      </c>
      <c r="C50" s="106">
        <v>25051538.190000001</v>
      </c>
      <c r="D50" s="106">
        <v>29292695.98</v>
      </c>
      <c r="E50" s="171">
        <v>112706686.42</v>
      </c>
    </row>
    <row r="51" spans="1:5">
      <c r="A51" s="153" t="s">
        <v>759</v>
      </c>
      <c r="B51" s="167">
        <v>22930329.399999999</v>
      </c>
      <c r="C51" s="167">
        <v>18632742.27</v>
      </c>
      <c r="D51" s="167">
        <v>18863579.780000001</v>
      </c>
      <c r="E51" s="210">
        <v>22699491.890000001</v>
      </c>
    </row>
    <row r="52" spans="1:5">
      <c r="A52" s="153" t="s">
        <v>760</v>
      </c>
      <c r="B52" s="167">
        <v>15752798.470000001</v>
      </c>
      <c r="C52" s="167">
        <v>1306961.81</v>
      </c>
      <c r="D52" s="167">
        <v>2299788.3199999998</v>
      </c>
      <c r="E52" s="210">
        <v>14759971.960000001</v>
      </c>
    </row>
    <row r="53" spans="1:5">
      <c r="A53" s="153" t="s">
        <v>761</v>
      </c>
      <c r="B53" s="167">
        <v>1345808.76</v>
      </c>
      <c r="C53" s="167">
        <v>1364212.52</v>
      </c>
      <c r="D53" s="167">
        <v>1132032.2</v>
      </c>
      <c r="E53" s="210">
        <v>1577989.08</v>
      </c>
    </row>
    <row r="54" spans="1:5" ht="20.399999999999999">
      <c r="A54" s="153" t="s">
        <v>762</v>
      </c>
      <c r="B54" s="167">
        <v>414274.68</v>
      </c>
      <c r="C54" s="167">
        <v>701548.34</v>
      </c>
      <c r="D54" s="167">
        <v>353491.9</v>
      </c>
      <c r="E54" s="210">
        <v>762331.12</v>
      </c>
    </row>
    <row r="55" spans="1:5" ht="20.399999999999999">
      <c r="A55" s="153" t="s">
        <v>763</v>
      </c>
      <c r="B55" s="167">
        <v>38149432.590000004</v>
      </c>
      <c r="C55" s="167">
        <v>329148.89</v>
      </c>
      <c r="D55" s="167">
        <v>651177.28</v>
      </c>
      <c r="E55" s="210">
        <v>37827404.200000003</v>
      </c>
    </row>
    <row r="56" spans="1:5">
      <c r="A56" s="153" t="s">
        <v>764</v>
      </c>
      <c r="B56" s="167">
        <v>38355200.310000002</v>
      </c>
      <c r="C56" s="167">
        <v>2716924.36</v>
      </c>
      <c r="D56" s="167">
        <v>5992626.5</v>
      </c>
      <c r="E56" s="210">
        <v>35079498.170000002</v>
      </c>
    </row>
    <row r="57" spans="1:5">
      <c r="A57" s="170" t="s">
        <v>118</v>
      </c>
      <c r="B57" s="106">
        <v>5864692015.0200005</v>
      </c>
      <c r="C57" s="106">
        <v>1198009850.3</v>
      </c>
      <c r="D57" s="106">
        <v>1978642499.51</v>
      </c>
      <c r="E57" s="171">
        <v>5084059365.8100004</v>
      </c>
    </row>
    <row r="58" spans="1:5" ht="20.399999999999999">
      <c r="A58" s="153" t="s">
        <v>765</v>
      </c>
      <c r="B58" s="167">
        <v>57807718.670000002</v>
      </c>
      <c r="C58" s="167">
        <v>97105115.379999995</v>
      </c>
      <c r="D58" s="167">
        <v>37122916.450000003</v>
      </c>
      <c r="E58" s="210">
        <v>117789917.59999999</v>
      </c>
    </row>
    <row r="59" spans="1:5">
      <c r="A59" s="153" t="s">
        <v>766</v>
      </c>
      <c r="B59" s="167">
        <v>294926555.14999998</v>
      </c>
      <c r="C59" s="167">
        <v>214281747.78</v>
      </c>
      <c r="D59" s="167">
        <v>52241622.560000002</v>
      </c>
      <c r="E59" s="210">
        <v>456966680.37</v>
      </c>
    </row>
    <row r="60" spans="1:5">
      <c r="A60" s="153" t="s">
        <v>767</v>
      </c>
      <c r="B60" s="167">
        <v>141418076.56</v>
      </c>
      <c r="C60" s="167">
        <v>102858974.34999999</v>
      </c>
      <c r="D60" s="167">
        <v>114598445.84</v>
      </c>
      <c r="E60" s="210">
        <v>129678605.06999999</v>
      </c>
    </row>
    <row r="61" spans="1:5">
      <c r="A61" s="153" t="s">
        <v>768</v>
      </c>
      <c r="B61" s="167">
        <v>19016352.48</v>
      </c>
      <c r="C61" s="167">
        <v>13862767.109999999</v>
      </c>
      <c r="D61" s="167">
        <v>20782009.41</v>
      </c>
      <c r="E61" s="210">
        <v>12097110.18</v>
      </c>
    </row>
    <row r="62" spans="1:5">
      <c r="A62" s="153" t="s">
        <v>769</v>
      </c>
      <c r="B62" s="167">
        <v>41831841.060000002</v>
      </c>
      <c r="C62" s="167">
        <v>34266102.359999999</v>
      </c>
      <c r="D62" s="167">
        <v>30559733.829999998</v>
      </c>
      <c r="E62" s="210">
        <v>45538209.590000004</v>
      </c>
    </row>
    <row r="63" spans="1:5">
      <c r="A63" s="153" t="s">
        <v>770</v>
      </c>
      <c r="B63" s="167">
        <v>374667468.63999999</v>
      </c>
      <c r="C63" s="167">
        <v>57462055.340000004</v>
      </c>
      <c r="D63" s="167">
        <v>98599750.290000007</v>
      </c>
      <c r="E63" s="210">
        <v>333529773.69</v>
      </c>
    </row>
    <row r="64" spans="1:5">
      <c r="A64" s="153" t="s">
        <v>771</v>
      </c>
      <c r="B64" s="167">
        <v>13069869.26</v>
      </c>
      <c r="C64" s="167">
        <v>2164991.4</v>
      </c>
      <c r="D64" s="167">
        <v>6268728.04</v>
      </c>
      <c r="E64" s="210">
        <v>8966132.6199999992</v>
      </c>
    </row>
    <row r="65" spans="1:5">
      <c r="A65" s="153" t="s">
        <v>772</v>
      </c>
      <c r="B65" s="167">
        <v>47722191.259999998</v>
      </c>
      <c r="C65" s="167">
        <v>17456866.559999999</v>
      </c>
      <c r="D65" s="167">
        <v>29080225.940000001</v>
      </c>
      <c r="E65" s="210">
        <v>36098831.880000003</v>
      </c>
    </row>
    <row r="66" spans="1:5">
      <c r="A66" s="153" t="s">
        <v>773</v>
      </c>
      <c r="B66" s="167">
        <v>186480570.28999999</v>
      </c>
      <c r="C66" s="167">
        <v>17347308.079999998</v>
      </c>
      <c r="D66" s="167">
        <v>61332462.990000002</v>
      </c>
      <c r="E66" s="210">
        <v>142495415.38</v>
      </c>
    </row>
    <row r="67" spans="1:5" ht="20.399999999999999">
      <c r="A67" s="153" t="s">
        <v>774</v>
      </c>
      <c r="B67" s="167">
        <v>57508780.25</v>
      </c>
      <c r="C67" s="167">
        <v>10547766.189999999</v>
      </c>
      <c r="D67" s="167">
        <v>22030337.300000001</v>
      </c>
      <c r="E67" s="210">
        <v>46026209.140000001</v>
      </c>
    </row>
    <row r="68" spans="1:5">
      <c r="A68" s="153" t="s">
        <v>775</v>
      </c>
      <c r="B68" s="167">
        <v>436916773.67000002</v>
      </c>
      <c r="C68" s="167">
        <v>110333585.95</v>
      </c>
      <c r="D68" s="167">
        <v>220045126.15000001</v>
      </c>
      <c r="E68" s="210">
        <v>327205233.47000003</v>
      </c>
    </row>
    <row r="69" spans="1:5">
      <c r="A69" s="153" t="s">
        <v>776</v>
      </c>
      <c r="B69" s="167">
        <v>1364681011.9300001</v>
      </c>
      <c r="C69" s="167">
        <v>166254896.28999999</v>
      </c>
      <c r="D69" s="167">
        <v>408243737.86000001</v>
      </c>
      <c r="E69" s="210">
        <v>1122692170.3599999</v>
      </c>
    </row>
    <row r="70" spans="1:5">
      <c r="A70" s="153" t="s">
        <v>777</v>
      </c>
      <c r="B70" s="167">
        <v>1032647259.52</v>
      </c>
      <c r="C70" s="167">
        <v>105386494.37</v>
      </c>
      <c r="D70" s="167">
        <v>137832595.83000001</v>
      </c>
      <c r="E70" s="210">
        <v>1000201158.0599999</v>
      </c>
    </row>
    <row r="71" spans="1:5">
      <c r="A71" s="153" t="s">
        <v>778</v>
      </c>
      <c r="B71" s="167">
        <v>1350256114.21</v>
      </c>
      <c r="C71" s="167">
        <v>111756278.90000001</v>
      </c>
      <c r="D71" s="167">
        <v>557891104.67999995</v>
      </c>
      <c r="E71" s="210">
        <v>904121288.42999995</v>
      </c>
    </row>
    <row r="72" spans="1:5">
      <c r="A72" s="153" t="s">
        <v>779</v>
      </c>
      <c r="B72" s="167">
        <v>5783834.5999999996</v>
      </c>
      <c r="C72" s="167">
        <v>1133741.29</v>
      </c>
      <c r="D72" s="167">
        <v>1764725.42</v>
      </c>
      <c r="E72" s="210">
        <v>5152850.47</v>
      </c>
    </row>
    <row r="73" spans="1:5" ht="15.45" customHeight="1">
      <c r="A73" s="153" t="s">
        <v>780</v>
      </c>
      <c r="B73" s="167">
        <v>303835945.25999999</v>
      </c>
      <c r="C73" s="167">
        <v>40901514.189999998</v>
      </c>
      <c r="D73" s="167">
        <v>102737309.66</v>
      </c>
      <c r="E73" s="210">
        <v>242000149.78999999</v>
      </c>
    </row>
    <row r="74" spans="1:5" ht="21" customHeight="1">
      <c r="A74" s="153" t="s">
        <v>781</v>
      </c>
      <c r="B74" s="167">
        <v>129291646.38</v>
      </c>
      <c r="C74" s="167">
        <v>93284371.569999993</v>
      </c>
      <c r="D74" s="167">
        <v>74557324.890000001</v>
      </c>
      <c r="E74" s="210">
        <v>148018693.06</v>
      </c>
    </row>
    <row r="75" spans="1:5">
      <c r="A75" s="153" t="s">
        <v>782</v>
      </c>
      <c r="B75" s="167">
        <v>6830005.8300000001</v>
      </c>
      <c r="C75" s="167">
        <v>1605273.19</v>
      </c>
      <c r="D75" s="167">
        <v>2954342.37</v>
      </c>
      <c r="E75" s="210">
        <v>5480936.6500000004</v>
      </c>
    </row>
    <row r="76" spans="1:5">
      <c r="A76" s="170" t="s">
        <v>96</v>
      </c>
      <c r="B76" s="106">
        <v>68240634.280000001</v>
      </c>
      <c r="C76" s="106">
        <v>23862605.039999999</v>
      </c>
      <c r="D76" s="106">
        <v>22543379.739999998</v>
      </c>
      <c r="E76" s="171">
        <v>69559859.579999998</v>
      </c>
    </row>
    <row r="77" spans="1:5">
      <c r="A77" s="153" t="s">
        <v>783</v>
      </c>
      <c r="B77" s="167">
        <v>5860129.04</v>
      </c>
      <c r="C77" s="167">
        <v>6907403.8799999999</v>
      </c>
      <c r="D77" s="167">
        <v>7063665.3099999996</v>
      </c>
      <c r="E77" s="210">
        <v>5703867.6100000003</v>
      </c>
    </row>
    <row r="78" spans="1:5">
      <c r="A78" s="153" t="s">
        <v>784</v>
      </c>
      <c r="B78" s="167">
        <v>106287.69</v>
      </c>
      <c r="C78" s="167">
        <v>310674.95</v>
      </c>
      <c r="D78" s="167">
        <v>293698.55</v>
      </c>
      <c r="E78" s="210">
        <v>123264.09</v>
      </c>
    </row>
    <row r="79" spans="1:5" ht="16.95" customHeight="1">
      <c r="A79" s="153" t="s">
        <v>724</v>
      </c>
      <c r="B79" s="167">
        <v>538168.68000000005</v>
      </c>
      <c r="C79" s="167">
        <v>0.01</v>
      </c>
      <c r="D79" s="167">
        <v>0</v>
      </c>
      <c r="E79" s="210">
        <v>538168.68999999994</v>
      </c>
    </row>
    <row r="80" spans="1:5">
      <c r="A80" s="153" t="s">
        <v>785</v>
      </c>
      <c r="B80" s="167">
        <v>6721580.6100000003</v>
      </c>
      <c r="C80" s="167">
        <v>1621414.35</v>
      </c>
      <c r="D80" s="167">
        <v>1099329.02</v>
      </c>
      <c r="E80" s="210">
        <v>7243665.9400000004</v>
      </c>
    </row>
    <row r="81" spans="1:5" ht="15.45" customHeight="1">
      <c r="A81" s="153" t="s">
        <v>786</v>
      </c>
      <c r="B81" s="167">
        <v>5570738</v>
      </c>
      <c r="C81" s="167">
        <v>117533.86</v>
      </c>
      <c r="D81" s="167">
        <v>1202920.55</v>
      </c>
      <c r="E81" s="210">
        <v>4485351.3099999996</v>
      </c>
    </row>
    <row r="82" spans="1:5">
      <c r="A82" s="153" t="s">
        <v>787</v>
      </c>
      <c r="B82" s="167">
        <v>11319254</v>
      </c>
      <c r="C82" s="167">
        <v>2120006.9</v>
      </c>
      <c r="D82" s="167">
        <v>87951.13</v>
      </c>
      <c r="E82" s="210">
        <v>13351309.77</v>
      </c>
    </row>
    <row r="83" spans="1:5">
      <c r="A83" s="153" t="s">
        <v>788</v>
      </c>
      <c r="B83" s="167">
        <v>7806975.3899999997</v>
      </c>
      <c r="C83" s="167">
        <v>683602.74</v>
      </c>
      <c r="D83" s="167">
        <v>1585083.91</v>
      </c>
      <c r="E83" s="210">
        <v>6905494.2199999997</v>
      </c>
    </row>
    <row r="84" spans="1:5">
      <c r="A84" s="153" t="s">
        <v>789</v>
      </c>
      <c r="B84" s="167">
        <v>7046374.5700000003</v>
      </c>
      <c r="C84" s="167">
        <v>6646928.79</v>
      </c>
      <c r="D84" s="167">
        <v>7422257.2000000002</v>
      </c>
      <c r="E84" s="210">
        <v>6271046.1600000001</v>
      </c>
    </row>
    <row r="85" spans="1:5">
      <c r="A85" s="153" t="s">
        <v>790</v>
      </c>
      <c r="B85" s="167">
        <v>3108378.28</v>
      </c>
      <c r="C85" s="167">
        <v>12437.53</v>
      </c>
      <c r="D85" s="167">
        <v>273883.34999999998</v>
      </c>
      <c r="E85" s="210">
        <v>2846932.46</v>
      </c>
    </row>
    <row r="86" spans="1:5">
      <c r="A86" s="153" t="s">
        <v>791</v>
      </c>
      <c r="B86" s="167">
        <v>2816631.16</v>
      </c>
      <c r="C86" s="167">
        <v>1307491.8799999999</v>
      </c>
      <c r="D86" s="167">
        <v>406755.16</v>
      </c>
      <c r="E86" s="210">
        <v>3717367.88</v>
      </c>
    </row>
    <row r="87" spans="1:5">
      <c r="A87" s="153" t="s">
        <v>792</v>
      </c>
      <c r="B87" s="167">
        <v>4103833.38</v>
      </c>
      <c r="C87" s="167">
        <v>3751722.62</v>
      </c>
      <c r="D87" s="167">
        <v>2549219.7999999998</v>
      </c>
      <c r="E87" s="210">
        <v>5306336.2</v>
      </c>
    </row>
    <row r="88" spans="1:5">
      <c r="A88" s="153" t="s">
        <v>793</v>
      </c>
      <c r="B88" s="167">
        <v>0</v>
      </c>
      <c r="C88" s="167">
        <v>7.0000000000000007E-2</v>
      </c>
      <c r="D88" s="167">
        <v>0</v>
      </c>
      <c r="E88" s="210">
        <v>7.0000000000000007E-2</v>
      </c>
    </row>
    <row r="89" spans="1:5" ht="20.399999999999999">
      <c r="A89" s="153" t="s">
        <v>794</v>
      </c>
      <c r="B89" s="167">
        <v>1127153.08</v>
      </c>
      <c r="C89" s="167">
        <v>154064.51</v>
      </c>
      <c r="D89" s="167">
        <v>264387.64</v>
      </c>
      <c r="E89" s="210">
        <v>1016829.95</v>
      </c>
    </row>
    <row r="90" spans="1:5" ht="20.399999999999999">
      <c r="A90" s="153" t="s">
        <v>795</v>
      </c>
      <c r="B90" s="167">
        <v>4806290.25</v>
      </c>
      <c r="C90" s="167">
        <v>229314.22</v>
      </c>
      <c r="D90" s="167">
        <v>1200</v>
      </c>
      <c r="E90" s="210">
        <v>5034404.47</v>
      </c>
    </row>
    <row r="91" spans="1:5" ht="14.55" customHeight="1">
      <c r="A91" s="153" t="s">
        <v>796</v>
      </c>
      <c r="B91" s="167">
        <v>7308840.1500000004</v>
      </c>
      <c r="C91" s="167">
        <v>8.73</v>
      </c>
      <c r="D91" s="167">
        <v>293028.12</v>
      </c>
      <c r="E91" s="210">
        <v>7015820.7599999998</v>
      </c>
    </row>
    <row r="92" spans="1:5" ht="20.399999999999999">
      <c r="A92" s="170" t="s">
        <v>119</v>
      </c>
      <c r="B92" s="106">
        <v>900000000</v>
      </c>
      <c r="C92" s="106">
        <v>46992771800.709999</v>
      </c>
      <c r="D92" s="106">
        <v>40737730240.809998</v>
      </c>
      <c r="E92" s="171">
        <v>7155041559.8999996</v>
      </c>
    </row>
    <row r="93" spans="1:5">
      <c r="A93" s="153" t="s">
        <v>946</v>
      </c>
      <c r="B93" s="167">
        <v>900000000</v>
      </c>
      <c r="C93" s="167">
        <v>46992771800.709999</v>
      </c>
      <c r="D93" s="167">
        <v>40737730240.809998</v>
      </c>
      <c r="E93" s="210">
        <v>7155041559.8999996</v>
      </c>
    </row>
    <row r="94" spans="1:5" ht="15.9" customHeight="1">
      <c r="A94" s="170" t="s">
        <v>120</v>
      </c>
      <c r="B94" s="106">
        <v>147054274532.73001</v>
      </c>
      <c r="C94" s="106">
        <v>192480457908.67001</v>
      </c>
      <c r="D94" s="106">
        <v>197274169041.91</v>
      </c>
      <c r="E94" s="171">
        <v>142260563399.48999</v>
      </c>
    </row>
    <row r="95" spans="1:5" ht="16.350000000000001" customHeight="1">
      <c r="A95" s="191" t="s">
        <v>797</v>
      </c>
      <c r="B95" s="102">
        <v>106210834874.91</v>
      </c>
      <c r="C95" s="102">
        <v>119618891313.82001</v>
      </c>
      <c r="D95" s="102">
        <v>122202949802.00999</v>
      </c>
      <c r="E95" s="162">
        <v>103626776386.72</v>
      </c>
    </row>
    <row r="96" spans="1:5">
      <c r="A96" s="153" t="s">
        <v>798</v>
      </c>
      <c r="B96" s="167">
        <v>6409233576.7799997</v>
      </c>
      <c r="C96" s="167">
        <v>1594251173.1600001</v>
      </c>
      <c r="D96" s="167">
        <v>1871139895.6300001</v>
      </c>
      <c r="E96" s="210">
        <v>6132344854.3100004</v>
      </c>
    </row>
    <row r="97" spans="1:5" ht="20.399999999999999">
      <c r="A97" s="153" t="s">
        <v>799</v>
      </c>
      <c r="B97" s="167">
        <v>31005585090.2901</v>
      </c>
      <c r="C97" s="167">
        <v>17297756217.360001</v>
      </c>
      <c r="D97" s="167">
        <v>22909261518.919998</v>
      </c>
      <c r="E97" s="210">
        <v>25394079788.73</v>
      </c>
    </row>
    <row r="98" spans="1:5">
      <c r="A98" s="153" t="s">
        <v>783</v>
      </c>
      <c r="B98" s="167">
        <v>26.63</v>
      </c>
      <c r="C98" s="167">
        <v>0</v>
      </c>
      <c r="D98" s="167">
        <v>0</v>
      </c>
      <c r="E98" s="210">
        <v>26.63</v>
      </c>
    </row>
    <row r="99" spans="1:5">
      <c r="A99" s="153" t="s">
        <v>800</v>
      </c>
      <c r="B99" s="167">
        <v>232661279.81</v>
      </c>
      <c r="C99" s="167">
        <v>161286602.56999999</v>
      </c>
      <c r="D99" s="167">
        <v>161301450.88999999</v>
      </c>
      <c r="E99" s="210">
        <v>232646431.49000001</v>
      </c>
    </row>
    <row r="100" spans="1:5">
      <c r="A100" s="153" t="s">
        <v>784</v>
      </c>
      <c r="B100" s="167">
        <v>476588852.44</v>
      </c>
      <c r="C100" s="167">
        <v>504970042.13</v>
      </c>
      <c r="D100" s="167">
        <v>544907066.57000005</v>
      </c>
      <c r="E100" s="210">
        <v>436651828</v>
      </c>
    </row>
    <row r="101" spans="1:5" ht="20.399999999999999">
      <c r="A101" s="153" t="s">
        <v>801</v>
      </c>
      <c r="B101" s="167">
        <v>8116386442.1400204</v>
      </c>
      <c r="C101" s="167">
        <v>4532408614.4200096</v>
      </c>
      <c r="D101" s="167">
        <v>5644524965.0899897</v>
      </c>
      <c r="E101" s="210">
        <v>7004270091.4700203</v>
      </c>
    </row>
    <row r="102" spans="1:5">
      <c r="A102" s="153" t="s">
        <v>802</v>
      </c>
      <c r="B102" s="167">
        <v>27380.11</v>
      </c>
      <c r="C102" s="167">
        <v>123883.06</v>
      </c>
      <c r="D102" s="167">
        <v>115843.89</v>
      </c>
      <c r="E102" s="210">
        <v>35419.279999999999</v>
      </c>
    </row>
    <row r="103" spans="1:5" ht="20.399999999999999">
      <c r="A103" s="153" t="s">
        <v>803</v>
      </c>
      <c r="B103" s="167">
        <v>761075807.78999996</v>
      </c>
      <c r="C103" s="167">
        <v>221145381.34</v>
      </c>
      <c r="D103" s="167">
        <v>202625095.22999999</v>
      </c>
      <c r="E103" s="210">
        <v>779596093.89999998</v>
      </c>
    </row>
    <row r="104" spans="1:5">
      <c r="A104" s="153" t="s">
        <v>804</v>
      </c>
      <c r="B104" s="167">
        <v>3549654587.5900002</v>
      </c>
      <c r="C104" s="167">
        <v>814427883.97000003</v>
      </c>
      <c r="D104" s="167">
        <v>734700217.35000002</v>
      </c>
      <c r="E104" s="210">
        <v>3629382254.21</v>
      </c>
    </row>
    <row r="105" spans="1:5">
      <c r="A105" s="153" t="s">
        <v>947</v>
      </c>
      <c r="B105" s="167">
        <v>196776677.38</v>
      </c>
      <c r="C105" s="167">
        <v>1640246251.2</v>
      </c>
      <c r="D105" s="167">
        <v>1751016030.78</v>
      </c>
      <c r="E105" s="210">
        <v>86006897.799999997</v>
      </c>
    </row>
    <row r="106" spans="1:5">
      <c r="A106" s="153" t="s">
        <v>948</v>
      </c>
      <c r="B106" s="167">
        <v>356309276.64999998</v>
      </c>
      <c r="C106" s="167">
        <v>2850177785.3299999</v>
      </c>
      <c r="D106" s="167">
        <v>2679607410.3200002</v>
      </c>
      <c r="E106" s="210">
        <v>526879651.66000003</v>
      </c>
    </row>
    <row r="107" spans="1:5">
      <c r="A107" s="153" t="s">
        <v>949</v>
      </c>
      <c r="B107" s="167">
        <v>942743073.73000002</v>
      </c>
      <c r="C107" s="167">
        <v>868365527.10000002</v>
      </c>
      <c r="D107" s="167">
        <v>954659292.24000001</v>
      </c>
      <c r="E107" s="210">
        <v>856449308.59000003</v>
      </c>
    </row>
    <row r="108" spans="1:5">
      <c r="A108" s="153" t="s">
        <v>950</v>
      </c>
      <c r="B108" s="167">
        <v>229219840.80000001</v>
      </c>
      <c r="C108" s="167">
        <v>605591237.38999999</v>
      </c>
      <c r="D108" s="167">
        <v>469448044.11000001</v>
      </c>
      <c r="E108" s="210">
        <v>365363034.07999998</v>
      </c>
    </row>
    <row r="109" spans="1:5">
      <c r="A109" s="153" t="s">
        <v>951</v>
      </c>
      <c r="B109" s="167">
        <v>575642011.25999999</v>
      </c>
      <c r="C109" s="167">
        <v>1273594078.4400001</v>
      </c>
      <c r="D109" s="167">
        <v>930510787.30999994</v>
      </c>
      <c r="E109" s="210">
        <v>918725302.38999999</v>
      </c>
    </row>
    <row r="110" spans="1:5">
      <c r="A110" s="153" t="s">
        <v>952</v>
      </c>
      <c r="B110" s="167">
        <v>359297958.39999998</v>
      </c>
      <c r="C110" s="167">
        <v>984711359.73000002</v>
      </c>
      <c r="D110" s="167">
        <v>1004842108.5700001</v>
      </c>
      <c r="E110" s="210">
        <v>339167209.56</v>
      </c>
    </row>
    <row r="111" spans="1:5">
      <c r="A111" s="153" t="s">
        <v>953</v>
      </c>
      <c r="B111" s="167">
        <v>132973705.05</v>
      </c>
      <c r="C111" s="167">
        <v>261326263.94999999</v>
      </c>
      <c r="D111" s="167">
        <v>253408515.21000001</v>
      </c>
      <c r="E111" s="210">
        <v>140891453.78999999</v>
      </c>
    </row>
    <row r="112" spans="1:5">
      <c r="A112" s="153" t="s">
        <v>954</v>
      </c>
      <c r="B112" s="167">
        <v>123345960.26000001</v>
      </c>
      <c r="C112" s="167">
        <v>452004881.49000001</v>
      </c>
      <c r="D112" s="167">
        <v>285613291.02999997</v>
      </c>
      <c r="E112" s="210">
        <v>289737550.72000003</v>
      </c>
    </row>
    <row r="113" spans="1:5">
      <c r="A113" s="153" t="s">
        <v>955</v>
      </c>
      <c r="B113" s="167">
        <v>1446340087.3599999</v>
      </c>
      <c r="C113" s="167">
        <v>2549359702.8800001</v>
      </c>
      <c r="D113" s="167">
        <v>2116415706.4300001</v>
      </c>
      <c r="E113" s="210">
        <v>1879284083.8099999</v>
      </c>
    </row>
    <row r="114" spans="1:5">
      <c r="A114" s="153" t="s">
        <v>956</v>
      </c>
      <c r="B114" s="167">
        <v>439555157.67000002</v>
      </c>
      <c r="C114" s="167">
        <v>497195791.39999998</v>
      </c>
      <c r="D114" s="167">
        <v>385009197.95999998</v>
      </c>
      <c r="E114" s="210">
        <v>551741751.11000001</v>
      </c>
    </row>
    <row r="115" spans="1:5">
      <c r="A115" s="153" t="s">
        <v>957</v>
      </c>
      <c r="B115" s="167">
        <v>24930961.440000001</v>
      </c>
      <c r="C115" s="167">
        <v>112384564.54000001</v>
      </c>
      <c r="D115" s="167">
        <v>130873260.64</v>
      </c>
      <c r="E115" s="210">
        <v>6442265.3399999999</v>
      </c>
    </row>
    <row r="116" spans="1:5">
      <c r="A116" s="153" t="s">
        <v>958</v>
      </c>
      <c r="B116" s="167">
        <v>232257855.05000001</v>
      </c>
      <c r="C116" s="167">
        <v>1796782418.9300001</v>
      </c>
      <c r="D116" s="167">
        <v>1622114795.3099999</v>
      </c>
      <c r="E116" s="210">
        <v>406925478.67000002</v>
      </c>
    </row>
    <row r="117" spans="1:5">
      <c r="A117" s="153" t="s">
        <v>959</v>
      </c>
      <c r="B117" s="167">
        <v>551146235.69000006</v>
      </c>
      <c r="C117" s="167">
        <v>990364477.5</v>
      </c>
      <c r="D117" s="167">
        <v>1163156358.27</v>
      </c>
      <c r="E117" s="210">
        <v>378354354.92000002</v>
      </c>
    </row>
    <row r="118" spans="1:5">
      <c r="A118" s="153" t="s">
        <v>960</v>
      </c>
      <c r="B118" s="167">
        <v>384949793.44</v>
      </c>
      <c r="C118" s="167">
        <v>236979668.37</v>
      </c>
      <c r="D118" s="167">
        <v>331868657.45999998</v>
      </c>
      <c r="E118" s="210">
        <v>290060804.35000002</v>
      </c>
    </row>
    <row r="119" spans="1:5">
      <c r="A119" s="153" t="s">
        <v>961</v>
      </c>
      <c r="B119" s="167">
        <v>390323355.92000002</v>
      </c>
      <c r="C119" s="167">
        <v>729289473.86000001</v>
      </c>
      <c r="D119" s="167">
        <v>868747518</v>
      </c>
      <c r="E119" s="210">
        <v>250865311.78</v>
      </c>
    </row>
    <row r="120" spans="1:5">
      <c r="A120" s="153" t="s">
        <v>805</v>
      </c>
      <c r="B120" s="167">
        <v>934853055.83000004</v>
      </c>
      <c r="C120" s="167">
        <v>179744875.16</v>
      </c>
      <c r="D120" s="167">
        <v>663011496.39999998</v>
      </c>
      <c r="E120" s="210">
        <v>451586434.58999997</v>
      </c>
    </row>
    <row r="121" spans="1:5">
      <c r="A121" s="153" t="s">
        <v>806</v>
      </c>
      <c r="B121" s="167">
        <v>3172723961.4299998</v>
      </c>
      <c r="C121" s="167">
        <v>2540894980.6700001</v>
      </c>
      <c r="D121" s="167">
        <v>3145645763.5999999</v>
      </c>
      <c r="E121" s="210">
        <v>2567973178.5</v>
      </c>
    </row>
    <row r="122" spans="1:5">
      <c r="A122" s="153" t="s">
        <v>807</v>
      </c>
      <c r="B122" s="167">
        <v>4637613996.04</v>
      </c>
      <c r="C122" s="167">
        <v>2047454206.4000001</v>
      </c>
      <c r="D122" s="167">
        <v>1945338091.8900001</v>
      </c>
      <c r="E122" s="210">
        <v>4739730110.5500002</v>
      </c>
    </row>
    <row r="123" spans="1:5">
      <c r="A123" s="153" t="s">
        <v>808</v>
      </c>
      <c r="B123" s="167">
        <v>178438080.28</v>
      </c>
      <c r="C123" s="167">
        <v>123983253.64</v>
      </c>
      <c r="D123" s="167">
        <v>62237122.759999998</v>
      </c>
      <c r="E123" s="210">
        <v>240184211.16</v>
      </c>
    </row>
    <row r="124" spans="1:5">
      <c r="A124" s="153" t="s">
        <v>809</v>
      </c>
      <c r="B124" s="167">
        <v>7460336448.3500004</v>
      </c>
      <c r="C124" s="167">
        <v>3173831420.6599998</v>
      </c>
      <c r="D124" s="167">
        <v>3520821328.46</v>
      </c>
      <c r="E124" s="210">
        <v>7113346540.5500002</v>
      </c>
    </row>
    <row r="125" spans="1:5">
      <c r="A125" s="153" t="s">
        <v>810</v>
      </c>
      <c r="B125" s="167">
        <v>4960496827.6899996</v>
      </c>
      <c r="C125" s="167">
        <v>4970375898.6000004</v>
      </c>
      <c r="D125" s="167">
        <v>5880816915.3599997</v>
      </c>
      <c r="E125" s="210">
        <v>4050055810.9299998</v>
      </c>
    </row>
    <row r="126" spans="1:5">
      <c r="A126" s="153" t="s">
        <v>811</v>
      </c>
      <c r="B126" s="167">
        <v>3604946908.98</v>
      </c>
      <c r="C126" s="167">
        <v>3446121876.54</v>
      </c>
      <c r="D126" s="167">
        <v>2896931971.3000002</v>
      </c>
      <c r="E126" s="210">
        <v>4154136814.2199998</v>
      </c>
    </row>
    <row r="127" spans="1:5">
      <c r="A127" s="153" t="s">
        <v>812</v>
      </c>
      <c r="B127" s="167">
        <v>24324400602.630001</v>
      </c>
      <c r="C127" s="167">
        <v>62161741522.029999</v>
      </c>
      <c r="D127" s="167">
        <v>57072280085.029999</v>
      </c>
      <c r="E127" s="210">
        <v>29413862039.630001</v>
      </c>
    </row>
    <row r="128" spans="1:5">
      <c r="A128" s="191" t="s">
        <v>813</v>
      </c>
      <c r="B128" s="102">
        <v>16500998074</v>
      </c>
      <c r="C128" s="102">
        <v>65864952836.190002</v>
      </c>
      <c r="D128" s="102">
        <v>65418123968.199997</v>
      </c>
      <c r="E128" s="162">
        <v>16947826941.99</v>
      </c>
    </row>
    <row r="129" spans="1:5">
      <c r="A129" s="153" t="s">
        <v>814</v>
      </c>
      <c r="B129" s="167">
        <v>282.79000000000002</v>
      </c>
      <c r="C129" s="167">
        <v>0</v>
      </c>
      <c r="D129" s="167">
        <v>0</v>
      </c>
      <c r="E129" s="210">
        <v>282.79000000000002</v>
      </c>
    </row>
    <row r="130" spans="1:5">
      <c r="A130" s="153" t="s">
        <v>962</v>
      </c>
      <c r="B130" s="167">
        <v>21588888.469999999</v>
      </c>
      <c r="C130" s="167">
        <v>3292550.8</v>
      </c>
      <c r="D130" s="167">
        <v>3907266.87</v>
      </c>
      <c r="E130" s="210">
        <v>20974172.399999999</v>
      </c>
    </row>
    <row r="131" spans="1:5">
      <c r="A131" s="153" t="s">
        <v>815</v>
      </c>
      <c r="B131" s="167">
        <v>22706929.079999998</v>
      </c>
      <c r="C131" s="167">
        <v>116257016.81</v>
      </c>
      <c r="D131" s="167">
        <v>70962843.939999998</v>
      </c>
      <c r="E131" s="210">
        <v>68001101.950000003</v>
      </c>
    </row>
    <row r="132" spans="1:5">
      <c r="A132" s="153" t="s">
        <v>816</v>
      </c>
      <c r="B132" s="167">
        <v>15937124803.58</v>
      </c>
      <c r="C132" s="167">
        <v>65643973799.400002</v>
      </c>
      <c r="D132" s="167">
        <v>65182108365.360001</v>
      </c>
      <c r="E132" s="210">
        <v>16398990237.620001</v>
      </c>
    </row>
    <row r="133" spans="1:5" ht="20.399999999999999">
      <c r="A133" s="153" t="s">
        <v>817</v>
      </c>
      <c r="B133" s="167">
        <v>519577170.07999998</v>
      </c>
      <c r="C133" s="167">
        <v>101429469.18000001</v>
      </c>
      <c r="D133" s="167">
        <v>161145492.03</v>
      </c>
      <c r="E133" s="210">
        <v>459861147.23000002</v>
      </c>
    </row>
    <row r="134" spans="1:5">
      <c r="A134" s="191" t="s">
        <v>818</v>
      </c>
      <c r="B134" s="102">
        <v>15931456050.52</v>
      </c>
      <c r="C134" s="102">
        <v>4702687373.96</v>
      </c>
      <c r="D134" s="102">
        <v>6909942654.2200003</v>
      </c>
      <c r="E134" s="162">
        <v>13724200770.26</v>
      </c>
    </row>
    <row r="135" spans="1:5">
      <c r="A135" s="153" t="s">
        <v>819</v>
      </c>
      <c r="B135" s="167">
        <v>149489451.46000001</v>
      </c>
      <c r="C135" s="167">
        <v>125716994.27</v>
      </c>
      <c r="D135" s="167">
        <v>96766067.829999998</v>
      </c>
      <c r="E135" s="210">
        <v>178440377.90000001</v>
      </c>
    </row>
    <row r="136" spans="1:5">
      <c r="A136" s="153" t="s">
        <v>820</v>
      </c>
      <c r="B136" s="167">
        <v>15021932367.700001</v>
      </c>
      <c r="C136" s="167">
        <v>4006372665.3600001</v>
      </c>
      <c r="D136" s="167">
        <v>6429582669.5699997</v>
      </c>
      <c r="E136" s="210">
        <v>12598722363.49</v>
      </c>
    </row>
    <row r="137" spans="1:5">
      <c r="A137" s="153" t="s">
        <v>821</v>
      </c>
      <c r="B137" s="167">
        <v>7212468.6699999999</v>
      </c>
      <c r="C137" s="167">
        <v>375973.5</v>
      </c>
      <c r="D137" s="167">
        <v>757221.76</v>
      </c>
      <c r="E137" s="210">
        <v>6831220.4100000001</v>
      </c>
    </row>
    <row r="138" spans="1:5">
      <c r="A138" s="153" t="s">
        <v>822</v>
      </c>
      <c r="B138" s="167">
        <v>752821762.69000006</v>
      </c>
      <c r="C138" s="167">
        <v>570221740.83000004</v>
      </c>
      <c r="D138" s="167">
        <v>382836695.06</v>
      </c>
      <c r="E138" s="210">
        <v>940206808.46000004</v>
      </c>
    </row>
    <row r="139" spans="1:5">
      <c r="A139" s="191" t="s">
        <v>823</v>
      </c>
      <c r="B139" s="102">
        <v>8410985533.3000002</v>
      </c>
      <c r="C139" s="102">
        <v>2293926384.6999998</v>
      </c>
      <c r="D139" s="102">
        <v>2743152617.48</v>
      </c>
      <c r="E139" s="162">
        <v>7961759300.5200005</v>
      </c>
    </row>
    <row r="140" spans="1:5">
      <c r="A140" s="153" t="s">
        <v>819</v>
      </c>
      <c r="B140" s="167">
        <v>987845.72</v>
      </c>
      <c r="C140" s="167">
        <v>777308.37</v>
      </c>
      <c r="D140" s="167">
        <v>114410.34</v>
      </c>
      <c r="E140" s="210">
        <v>1650743.75</v>
      </c>
    </row>
    <row r="141" spans="1:5">
      <c r="A141" s="153" t="s">
        <v>822</v>
      </c>
      <c r="B141" s="167">
        <v>29164622.34</v>
      </c>
      <c r="C141" s="167">
        <v>44245130.869999997</v>
      </c>
      <c r="D141" s="167">
        <v>32010237.289999999</v>
      </c>
      <c r="E141" s="210">
        <v>41399515.920000002</v>
      </c>
    </row>
    <row r="142" spans="1:5">
      <c r="A142" s="153" t="s">
        <v>783</v>
      </c>
      <c r="B142" s="167">
        <v>2492697.2599999998</v>
      </c>
      <c r="C142" s="167">
        <v>2926405.5</v>
      </c>
      <c r="D142" s="167">
        <v>2331726.5</v>
      </c>
      <c r="E142" s="210">
        <v>3087376.26</v>
      </c>
    </row>
    <row r="143" spans="1:5">
      <c r="A143" s="153" t="s">
        <v>784</v>
      </c>
      <c r="B143" s="167">
        <v>849603869.59000003</v>
      </c>
      <c r="C143" s="167">
        <v>987145969.14999998</v>
      </c>
      <c r="D143" s="167">
        <v>1066534334.73</v>
      </c>
      <c r="E143" s="210">
        <v>770215504.00999904</v>
      </c>
    </row>
    <row r="144" spans="1:5">
      <c r="A144" s="153" t="s">
        <v>802</v>
      </c>
      <c r="B144" s="167">
        <v>27711882.170000002</v>
      </c>
      <c r="C144" s="167">
        <v>51678011.630000003</v>
      </c>
      <c r="D144" s="167">
        <v>49442452.340000004</v>
      </c>
      <c r="E144" s="210">
        <v>29947441.460000001</v>
      </c>
    </row>
    <row r="145" spans="1:5">
      <c r="A145" s="153" t="s">
        <v>816</v>
      </c>
      <c r="B145" s="167">
        <v>109024359.67</v>
      </c>
      <c r="C145" s="167">
        <v>102937288.75</v>
      </c>
      <c r="D145" s="167">
        <v>114785318.86</v>
      </c>
      <c r="E145" s="210">
        <v>97176329.560000002</v>
      </c>
    </row>
    <row r="146" spans="1:5">
      <c r="A146" s="153" t="s">
        <v>824</v>
      </c>
      <c r="B146" s="167">
        <v>3802055011.2199998</v>
      </c>
      <c r="C146" s="167">
        <v>494167845.56</v>
      </c>
      <c r="D146" s="167">
        <v>712597071.94000006</v>
      </c>
      <c r="E146" s="210">
        <v>3583625784.8400002</v>
      </c>
    </row>
    <row r="147" spans="1:5">
      <c r="A147" s="153" t="s">
        <v>825</v>
      </c>
      <c r="B147" s="167">
        <v>446875146.10000002</v>
      </c>
      <c r="C147" s="167">
        <v>91475794.730000004</v>
      </c>
      <c r="D147" s="167">
        <v>51870862.939999998</v>
      </c>
      <c r="E147" s="210">
        <v>486480077.88999999</v>
      </c>
    </row>
    <row r="148" spans="1:5">
      <c r="A148" s="153" t="s">
        <v>826</v>
      </c>
      <c r="B148" s="167">
        <v>2577615.2999999998</v>
      </c>
      <c r="C148" s="167">
        <v>4879573.71</v>
      </c>
      <c r="D148" s="167">
        <v>2780805.56</v>
      </c>
      <c r="E148" s="210">
        <v>4676383.45</v>
      </c>
    </row>
    <row r="149" spans="1:5">
      <c r="A149" s="153" t="s">
        <v>827</v>
      </c>
      <c r="B149" s="167">
        <v>6519743.9800000004</v>
      </c>
      <c r="C149" s="167">
        <v>1596107.29</v>
      </c>
      <c r="D149" s="167">
        <v>3703519.36</v>
      </c>
      <c r="E149" s="210">
        <v>4412331.91</v>
      </c>
    </row>
    <row r="150" spans="1:5">
      <c r="A150" s="153" t="s">
        <v>828</v>
      </c>
      <c r="B150" s="167">
        <v>153353043.47</v>
      </c>
      <c r="C150" s="167">
        <v>69560631.540000007</v>
      </c>
      <c r="D150" s="167">
        <v>57340733.530000001</v>
      </c>
      <c r="E150" s="210">
        <v>165572941.47999999</v>
      </c>
    </row>
    <row r="151" spans="1:5">
      <c r="A151" s="153" t="s">
        <v>829</v>
      </c>
      <c r="B151" s="167">
        <v>2450225505.7399998</v>
      </c>
      <c r="C151" s="167">
        <v>268525468.58999997</v>
      </c>
      <c r="D151" s="167">
        <v>494654687.19</v>
      </c>
      <c r="E151" s="210">
        <v>2224096287.1399999</v>
      </c>
    </row>
    <row r="152" spans="1:5">
      <c r="A152" s="153" t="s">
        <v>830</v>
      </c>
      <c r="B152" s="167">
        <v>299957572.04000002</v>
      </c>
      <c r="C152" s="167">
        <v>111019892</v>
      </c>
      <c r="D152" s="167">
        <v>88643456.840000004</v>
      </c>
      <c r="E152" s="210">
        <v>322334007.19999999</v>
      </c>
    </row>
    <row r="153" spans="1:5">
      <c r="A153" s="153" t="s">
        <v>831</v>
      </c>
      <c r="B153" s="167">
        <v>117990493.64</v>
      </c>
      <c r="C153" s="167">
        <v>2206177.2999999998</v>
      </c>
      <c r="D153" s="167">
        <v>18104342.719999999</v>
      </c>
      <c r="E153" s="210">
        <v>102092328.22</v>
      </c>
    </row>
    <row r="154" spans="1:5">
      <c r="A154" s="153" t="s">
        <v>768</v>
      </c>
      <c r="B154" s="167">
        <v>336717.17</v>
      </c>
      <c r="C154" s="167">
        <v>922458.98</v>
      </c>
      <c r="D154" s="167">
        <v>469022.24</v>
      </c>
      <c r="E154" s="210">
        <v>790153.91</v>
      </c>
    </row>
    <row r="155" spans="1:5">
      <c r="A155" s="153" t="s">
        <v>832</v>
      </c>
      <c r="B155" s="167">
        <v>102512330.70999999</v>
      </c>
      <c r="C155" s="167">
        <v>49049245.859999999</v>
      </c>
      <c r="D155" s="167">
        <v>38205494.07</v>
      </c>
      <c r="E155" s="210">
        <v>113356082.5</v>
      </c>
    </row>
    <row r="156" spans="1:5">
      <c r="A156" s="164" t="s">
        <v>833</v>
      </c>
      <c r="B156" s="211">
        <v>9597077.1799999997</v>
      </c>
      <c r="C156" s="211">
        <v>10813074.869999999</v>
      </c>
      <c r="D156" s="211">
        <v>9564141.0299999993</v>
      </c>
      <c r="E156" s="212">
        <v>10846011.02</v>
      </c>
    </row>
  </sheetData>
  <pageMargins left="0.7" right="0.7" top="0.75" bottom="0.75"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E14"/>
  <sheetViews>
    <sheetView showGridLines="0" zoomScale="90" zoomScaleNormal="90" workbookViewId="0">
      <selection activeCell="G15" sqref="G15"/>
    </sheetView>
  </sheetViews>
  <sheetFormatPr defaultColWidth="20.21875" defaultRowHeight="34.5" customHeight="1"/>
  <cols>
    <col min="1" max="1" width="31" style="5" customWidth="1"/>
    <col min="2" max="2" width="20.44140625" style="5" customWidth="1"/>
    <col min="3" max="3" width="20" style="5" customWidth="1"/>
    <col min="4" max="4" width="19.21875" style="5" customWidth="1"/>
    <col min="5" max="5" width="20.21875" style="5" customWidth="1"/>
    <col min="6" max="16384" width="20.21875" style="5"/>
  </cols>
  <sheetData>
    <row r="1" spans="1:5" ht="12">
      <c r="A1" s="84" t="s">
        <v>214</v>
      </c>
      <c r="B1" s="95"/>
      <c r="C1" s="95"/>
      <c r="D1" s="95"/>
      <c r="E1" s="95"/>
    </row>
    <row r="2" spans="1:5" ht="10.199999999999999">
      <c r="A2" s="95"/>
      <c r="B2" s="95"/>
      <c r="C2" s="95"/>
      <c r="D2" s="95"/>
      <c r="E2" s="95"/>
    </row>
    <row r="3" spans="1:5" ht="17.25" customHeight="1">
      <c r="A3" s="95"/>
      <c r="B3" s="87" t="s">
        <v>963</v>
      </c>
      <c r="C3" s="95"/>
      <c r="D3" s="95"/>
      <c r="E3" s="95"/>
    </row>
    <row r="4" spans="1:5" ht="18" customHeight="1">
      <c r="A4" s="96"/>
      <c r="B4" s="95"/>
      <c r="C4" s="95"/>
      <c r="D4" s="95"/>
      <c r="E4" s="95"/>
    </row>
    <row r="5" spans="1:5" ht="15" customHeight="1">
      <c r="A5" s="269" t="s">
        <v>65</v>
      </c>
      <c r="B5" s="130" t="s">
        <v>66</v>
      </c>
      <c r="C5" s="268" t="s">
        <v>67</v>
      </c>
      <c r="D5" s="268"/>
      <c r="E5" s="18" t="s">
        <v>66</v>
      </c>
    </row>
    <row r="6" spans="1:5" ht="20.399999999999999">
      <c r="A6" s="270"/>
      <c r="B6" s="19" t="s">
        <v>837</v>
      </c>
      <c r="C6" s="20" t="s">
        <v>74</v>
      </c>
      <c r="D6" s="20" t="s">
        <v>75</v>
      </c>
      <c r="E6" s="21" t="s">
        <v>970</v>
      </c>
    </row>
    <row r="7" spans="1:5" ht="16.5" customHeight="1">
      <c r="A7" s="8" t="s">
        <v>68</v>
      </c>
      <c r="B7" s="6">
        <v>3102681.1000000015</v>
      </c>
      <c r="C7" s="6">
        <v>0</v>
      </c>
      <c r="D7" s="6">
        <v>3102681.1</v>
      </c>
      <c r="E7" s="7">
        <f>B7+C7-D7</f>
        <v>0</v>
      </c>
    </row>
    <row r="8" spans="1:5" ht="16.5" customHeight="1">
      <c r="A8" s="8" t="s">
        <v>69</v>
      </c>
      <c r="B8" s="6">
        <v>16328286.989999995</v>
      </c>
      <c r="C8" s="6">
        <v>0</v>
      </c>
      <c r="D8" s="6">
        <v>16328286.99</v>
      </c>
      <c r="E8" s="7">
        <f t="shared" ref="E8:E12" si="0">B8+C8-D8</f>
        <v>0</v>
      </c>
    </row>
    <row r="9" spans="1:5" ht="16.5" customHeight="1">
      <c r="A9" s="8" t="s">
        <v>70</v>
      </c>
      <c r="B9" s="6">
        <v>34236102.459999979</v>
      </c>
      <c r="C9" s="6">
        <v>0</v>
      </c>
      <c r="D9" s="6">
        <v>34236102.460000001</v>
      </c>
      <c r="E9" s="7">
        <f t="shared" si="0"/>
        <v>0</v>
      </c>
    </row>
    <row r="10" spans="1:5" ht="16.5" customHeight="1">
      <c r="A10" s="8" t="s">
        <v>71</v>
      </c>
      <c r="B10" s="6">
        <v>83403074.070000052</v>
      </c>
      <c r="C10" s="6">
        <v>0</v>
      </c>
      <c r="D10" s="6">
        <v>83403074.069999993</v>
      </c>
      <c r="E10" s="7">
        <f t="shared" si="0"/>
        <v>0</v>
      </c>
    </row>
    <row r="11" spans="1:5" ht="16.5" customHeight="1">
      <c r="A11" s="8" t="s">
        <v>72</v>
      </c>
      <c r="B11" s="6">
        <v>2653869322.6300001</v>
      </c>
      <c r="C11" s="6">
        <v>0</v>
      </c>
      <c r="D11" s="6">
        <v>2653869322.6300001</v>
      </c>
      <c r="E11" s="7">
        <f t="shared" si="0"/>
        <v>0</v>
      </c>
    </row>
    <row r="12" spans="1:5" ht="16.5" hidden="1" customHeight="1">
      <c r="A12" s="8"/>
      <c r="B12" s="6">
        <v>0</v>
      </c>
      <c r="C12" s="6"/>
      <c r="D12" s="6"/>
      <c r="E12" s="7">
        <f t="shared" si="0"/>
        <v>0</v>
      </c>
    </row>
    <row r="13" spans="1:5" ht="16.5" customHeight="1">
      <c r="A13" s="8" t="s">
        <v>60</v>
      </c>
      <c r="B13" s="6">
        <v>1911710.5999999978</v>
      </c>
      <c r="C13" s="6">
        <v>0</v>
      </c>
      <c r="D13" s="6">
        <v>1911710.6</v>
      </c>
      <c r="E13" s="7">
        <f>B13+C13-D13</f>
        <v>-2.3283064365386963E-9</v>
      </c>
    </row>
    <row r="14" spans="1:5" ht="25.5" customHeight="1">
      <c r="A14" s="3" t="s">
        <v>59</v>
      </c>
      <c r="B14" s="120">
        <f>SUM(B7:B13)</f>
        <v>2792851177.8499999</v>
      </c>
      <c r="C14" s="120">
        <f>SUM(C7:C13)</f>
        <v>0</v>
      </c>
      <c r="D14" s="120">
        <f>SUM(D7:D13)</f>
        <v>2792851177.8499999</v>
      </c>
      <c r="E14" s="125">
        <f>B14+C14-D14</f>
        <v>0</v>
      </c>
    </row>
  </sheetData>
  <mergeCells count="2">
    <mergeCell ref="C5:D5"/>
    <mergeCell ref="A5:A6"/>
  </mergeCells>
  <pageMargins left="0.7" right="0.7" top="0.75" bottom="0.75" header="0.3" footer="0.3"/>
  <pageSetup paperSize="9" orientation="portrait" verticalDpi="599"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F34"/>
  <sheetViews>
    <sheetView showGridLines="0" topLeftCell="A11" zoomScaleNormal="100" workbookViewId="0">
      <selection activeCell="G22" sqref="G22"/>
    </sheetView>
  </sheetViews>
  <sheetFormatPr defaultColWidth="9.21875" defaultRowHeight="10.199999999999999"/>
  <cols>
    <col min="1" max="1" width="42.44140625" style="4" bestFit="1" customWidth="1"/>
    <col min="2" max="2" width="16" style="4" bestFit="1" customWidth="1"/>
    <col min="3" max="3" width="16.44140625" style="4" bestFit="1" customWidth="1"/>
    <col min="4" max="4" width="18" style="4" customWidth="1"/>
    <col min="5" max="5" width="9.21875" style="4"/>
    <col min="6" max="6" width="11.21875" style="4" bestFit="1" customWidth="1"/>
    <col min="7" max="16384" width="9.21875" style="4"/>
  </cols>
  <sheetData>
    <row r="1" spans="1:6" ht="12">
      <c r="A1" s="97" t="s">
        <v>215</v>
      </c>
      <c r="B1" s="98"/>
      <c r="C1" s="98"/>
      <c r="D1" s="98"/>
    </row>
    <row r="2" spans="1:6">
      <c r="A2" s="98"/>
      <c r="B2" s="98"/>
      <c r="C2" s="98"/>
      <c r="D2" s="98"/>
    </row>
    <row r="3" spans="1:6" ht="12">
      <c r="A3" s="84"/>
      <c r="B3" s="87" t="s">
        <v>963</v>
      </c>
      <c r="C3" s="98"/>
      <c r="D3" s="98"/>
    </row>
    <row r="4" spans="1:6" ht="15" customHeight="1">
      <c r="A4" s="96"/>
      <c r="B4" s="98"/>
      <c r="C4" s="98"/>
      <c r="D4" s="98"/>
    </row>
    <row r="5" spans="1:6" s="9" customFormat="1" ht="20.399999999999999">
      <c r="A5" s="22" t="s">
        <v>61</v>
      </c>
      <c r="B5" s="23" t="s">
        <v>73</v>
      </c>
      <c r="C5" s="23" t="s">
        <v>971</v>
      </c>
      <c r="D5" s="24" t="s">
        <v>76</v>
      </c>
    </row>
    <row r="6" spans="1:6" ht="15" customHeight="1">
      <c r="A6" s="10" t="s">
        <v>62</v>
      </c>
      <c r="B6" s="11">
        <v>4393711.2</v>
      </c>
      <c r="C6" s="11">
        <v>0</v>
      </c>
      <c r="D6" s="12">
        <f>B6+C6</f>
        <v>4393711.2</v>
      </c>
    </row>
    <row r="7" spans="1:6" ht="15" customHeight="1">
      <c r="A7" s="10" t="s">
        <v>63</v>
      </c>
      <c r="B7" s="11">
        <v>21524803</v>
      </c>
      <c r="C7" s="11">
        <v>318600</v>
      </c>
      <c r="D7" s="12">
        <f t="shared" ref="D7:D15" si="0">B7+C7</f>
        <v>21843403</v>
      </c>
    </row>
    <row r="8" spans="1:6" ht="15" customHeight="1">
      <c r="A8" s="17">
        <v>2</v>
      </c>
      <c r="B8" s="11">
        <v>2004677088</v>
      </c>
      <c r="C8" s="11">
        <v>21545522</v>
      </c>
      <c r="D8" s="12">
        <f t="shared" si="0"/>
        <v>2026222610</v>
      </c>
    </row>
    <row r="9" spans="1:6" ht="15" customHeight="1">
      <c r="A9" s="17">
        <v>1</v>
      </c>
      <c r="B9" s="11">
        <v>1791668390</v>
      </c>
      <c r="C9" s="11">
        <v>4320000</v>
      </c>
      <c r="D9" s="12">
        <f t="shared" si="0"/>
        <v>1795988390</v>
      </c>
      <c r="F9" s="126"/>
    </row>
    <row r="10" spans="1:6" ht="15" customHeight="1">
      <c r="A10" s="17">
        <v>0.5</v>
      </c>
      <c r="B10" s="11">
        <v>695736932.5</v>
      </c>
      <c r="C10" s="11">
        <v>2580000</v>
      </c>
      <c r="D10" s="12">
        <f t="shared" si="0"/>
        <v>698316932.5</v>
      </c>
    </row>
    <row r="11" spans="1:6" ht="15" customHeight="1">
      <c r="A11" s="17">
        <v>0.2</v>
      </c>
      <c r="B11" s="11">
        <v>398438106.40000004</v>
      </c>
      <c r="C11" s="11">
        <v>3248001.2</v>
      </c>
      <c r="D11" s="12">
        <f t="shared" si="0"/>
        <v>401686107.60000002</v>
      </c>
    </row>
    <row r="12" spans="1:6" ht="15" customHeight="1">
      <c r="A12" s="17">
        <v>0.1</v>
      </c>
      <c r="B12" s="11">
        <v>257277287.59999999</v>
      </c>
      <c r="C12" s="11">
        <v>2453040</v>
      </c>
      <c r="D12" s="12">
        <f t="shared" si="0"/>
        <v>259730327.59999999</v>
      </c>
    </row>
    <row r="13" spans="1:6" ht="15" customHeight="1">
      <c r="A13" s="17">
        <v>0.05</v>
      </c>
      <c r="B13" s="11">
        <v>141467527.84999999</v>
      </c>
      <c r="C13" s="11">
        <v>1860025</v>
      </c>
      <c r="D13" s="12">
        <f t="shared" si="0"/>
        <v>143327552.84999999</v>
      </c>
    </row>
    <row r="14" spans="1:6" ht="15" customHeight="1">
      <c r="A14" s="17">
        <v>0.02</v>
      </c>
      <c r="B14" s="11">
        <v>59998217.719999999</v>
      </c>
      <c r="C14" s="11">
        <v>0</v>
      </c>
      <c r="D14" s="12">
        <f t="shared" si="0"/>
        <v>59998217.719999999</v>
      </c>
    </row>
    <row r="15" spans="1:6" ht="15" customHeight="1">
      <c r="A15" s="17">
        <v>0.01</v>
      </c>
      <c r="B15" s="11">
        <v>38836583.649999999</v>
      </c>
      <c r="C15" s="11">
        <v>0.01</v>
      </c>
      <c r="D15" s="12">
        <f t="shared" si="0"/>
        <v>38836583.659999996</v>
      </c>
    </row>
    <row r="16" spans="1:6" ht="25.5" customHeight="1">
      <c r="A16" s="14" t="s">
        <v>59</v>
      </c>
      <c r="B16" s="15">
        <f>SUM(B6:B15)</f>
        <v>5414018647.9200001</v>
      </c>
      <c r="C16" s="15">
        <f>SUM(C6:C15)</f>
        <v>36325188.210000001</v>
      </c>
      <c r="D16" s="16">
        <f>SUM(D6:D15)</f>
        <v>5450343836.1300011</v>
      </c>
    </row>
    <row r="18" spans="1:4">
      <c r="A18" s="13" t="s">
        <v>64</v>
      </c>
    </row>
    <row r="20" spans="1:4" ht="39.75" customHeight="1">
      <c r="A20" s="135" t="s">
        <v>592</v>
      </c>
      <c r="B20" s="23" t="s">
        <v>73</v>
      </c>
      <c r="C20" s="23" t="s">
        <v>972</v>
      </c>
      <c r="D20" s="24" t="s">
        <v>76</v>
      </c>
    </row>
    <row r="21" spans="1:4" ht="15" customHeight="1">
      <c r="A21" s="136" t="s">
        <v>593</v>
      </c>
      <c r="B21" s="137">
        <v>5331098</v>
      </c>
      <c r="C21" s="137">
        <v>0</v>
      </c>
      <c r="D21" s="138">
        <f>B21+C21</f>
        <v>5331098</v>
      </c>
    </row>
    <row r="22" spans="1:4" ht="15" customHeight="1">
      <c r="A22" s="136" t="s">
        <v>973</v>
      </c>
      <c r="B22" s="137">
        <v>0</v>
      </c>
      <c r="C22" s="137">
        <v>12000</v>
      </c>
      <c r="D22" s="138">
        <f>B22+C22</f>
        <v>12000</v>
      </c>
    </row>
    <row r="23" spans="1:4" ht="15" customHeight="1">
      <c r="A23" s="136" t="s">
        <v>691</v>
      </c>
      <c r="B23" s="137">
        <v>134925</v>
      </c>
      <c r="C23" s="137">
        <v>0</v>
      </c>
      <c r="D23" s="138">
        <f>B23+C23</f>
        <v>134925</v>
      </c>
    </row>
    <row r="24" spans="1:4" ht="15" customHeight="1">
      <c r="A24" s="136" t="s">
        <v>594</v>
      </c>
      <c r="B24" s="137">
        <v>136250</v>
      </c>
      <c r="C24" s="137">
        <v>0</v>
      </c>
      <c r="D24" s="138">
        <f t="shared" ref="D24:D33" si="1">B24+C24</f>
        <v>136250</v>
      </c>
    </row>
    <row r="25" spans="1:4" ht="15" customHeight="1">
      <c r="A25" s="136" t="s">
        <v>595</v>
      </c>
      <c r="B25" s="137">
        <v>35000</v>
      </c>
      <c r="C25" s="137">
        <v>0</v>
      </c>
      <c r="D25" s="138">
        <f t="shared" si="1"/>
        <v>35000</v>
      </c>
    </row>
    <row r="26" spans="1:4" ht="25.5" customHeight="1">
      <c r="A26" s="136" t="s">
        <v>596</v>
      </c>
      <c r="B26" s="137">
        <v>81835</v>
      </c>
      <c r="C26" s="137">
        <v>31000</v>
      </c>
      <c r="D26" s="138">
        <f t="shared" si="1"/>
        <v>112835</v>
      </c>
    </row>
    <row r="27" spans="1:4" ht="18.75" customHeight="1">
      <c r="A27" s="136" t="s">
        <v>597</v>
      </c>
      <c r="B27" s="137">
        <v>406295</v>
      </c>
      <c r="C27" s="137">
        <v>27790</v>
      </c>
      <c r="D27" s="138">
        <f t="shared" si="1"/>
        <v>434085</v>
      </c>
    </row>
    <row r="28" spans="1:4" ht="17.55" customHeight="1">
      <c r="A28" s="136" t="s">
        <v>598</v>
      </c>
      <c r="B28" s="139">
        <v>5471180</v>
      </c>
      <c r="C28" s="137">
        <v>192400</v>
      </c>
      <c r="D28" s="138">
        <f t="shared" si="1"/>
        <v>5663580</v>
      </c>
    </row>
    <row r="29" spans="1:4" ht="16.5" customHeight="1">
      <c r="A29" s="136" t="s">
        <v>599</v>
      </c>
      <c r="B29" s="139">
        <v>5915000</v>
      </c>
      <c r="C29" s="137">
        <v>37810</v>
      </c>
      <c r="D29" s="138">
        <f t="shared" si="1"/>
        <v>5952810</v>
      </c>
    </row>
    <row r="30" spans="1:4" ht="15" customHeight="1">
      <c r="A30" s="136" t="s">
        <v>974</v>
      </c>
      <c r="B30" s="139">
        <v>0</v>
      </c>
      <c r="C30" s="137">
        <v>17600</v>
      </c>
      <c r="D30" s="138">
        <f t="shared" si="1"/>
        <v>17600</v>
      </c>
    </row>
    <row r="31" spans="1:4" ht="19.5" customHeight="1">
      <c r="A31" s="136" t="s">
        <v>600</v>
      </c>
      <c r="B31" s="139">
        <v>83440</v>
      </c>
      <c r="C31" s="137">
        <v>0</v>
      </c>
      <c r="D31" s="138">
        <f t="shared" si="1"/>
        <v>83440</v>
      </c>
    </row>
    <row r="32" spans="1:4" ht="20.55" customHeight="1">
      <c r="A32" s="136" t="s">
        <v>601</v>
      </c>
      <c r="B32" s="139">
        <v>1983980</v>
      </c>
      <c r="C32" s="137">
        <v>0</v>
      </c>
      <c r="D32" s="138">
        <f t="shared" si="1"/>
        <v>1983980</v>
      </c>
    </row>
    <row r="33" spans="1:4">
      <c r="A33" s="136" t="s">
        <v>602</v>
      </c>
      <c r="B33" s="139">
        <v>1945800</v>
      </c>
      <c r="C33" s="137">
        <v>0</v>
      </c>
      <c r="D33" s="138">
        <f t="shared" si="1"/>
        <v>1945800</v>
      </c>
    </row>
    <row r="34" spans="1:4" ht="18" customHeight="1">
      <c r="A34" s="14" t="s">
        <v>59</v>
      </c>
      <c r="B34" s="15">
        <f>SUM(B21:B33)</f>
        <v>21524803</v>
      </c>
      <c r="C34" s="15">
        <f>SUM(C21:C33)</f>
        <v>318600</v>
      </c>
      <c r="D34" s="140">
        <f>SUM(D21:D33)</f>
        <v>21843403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25"/>
  <sheetViews>
    <sheetView showGridLines="0" topLeftCell="A11" zoomScale="80" zoomScaleNormal="80" workbookViewId="0">
      <selection activeCell="H17" sqref="H17"/>
    </sheetView>
  </sheetViews>
  <sheetFormatPr defaultRowHeight="13.2"/>
  <cols>
    <col min="1" max="1" width="23.44140625" customWidth="1"/>
    <col min="2" max="2" width="20.44140625" customWidth="1"/>
    <col min="3" max="3" width="22" customWidth="1"/>
    <col min="4" max="4" width="21.77734375" customWidth="1"/>
    <col min="5" max="5" width="19.21875" customWidth="1"/>
    <col min="7" max="7" width="16.44140625" bestFit="1" customWidth="1"/>
    <col min="8" max="9" width="17.77734375" bestFit="1" customWidth="1"/>
    <col min="10" max="10" width="16.44140625" bestFit="1" customWidth="1"/>
  </cols>
  <sheetData>
    <row r="1" spans="1:5">
      <c r="A1" s="84" t="s">
        <v>205</v>
      </c>
      <c r="B1" s="85"/>
      <c r="C1" s="85"/>
    </row>
    <row r="2" spans="1:5">
      <c r="A2" s="85"/>
      <c r="B2" s="85"/>
      <c r="C2" s="85"/>
    </row>
    <row r="3" spans="1:5">
      <c r="A3" s="85"/>
      <c r="B3" s="84" t="s">
        <v>963</v>
      </c>
      <c r="C3" s="85"/>
    </row>
    <row r="4" spans="1:5" ht="13.8">
      <c r="A4" s="2"/>
    </row>
    <row r="5" spans="1:5" ht="38.700000000000003" customHeight="1">
      <c r="A5" s="128" t="s">
        <v>18</v>
      </c>
      <c r="B5" s="39" t="s">
        <v>834</v>
      </c>
      <c r="C5" s="39" t="s">
        <v>6</v>
      </c>
      <c r="D5" s="39" t="s">
        <v>7</v>
      </c>
      <c r="E5" s="129" t="s">
        <v>969</v>
      </c>
    </row>
    <row r="6" spans="1:5" ht="33" customHeight="1">
      <c r="A6" s="25" t="s">
        <v>19</v>
      </c>
      <c r="B6" s="26"/>
      <c r="C6" s="26"/>
      <c r="D6" s="27"/>
      <c r="E6" s="28"/>
    </row>
    <row r="7" spans="1:5" ht="20.399999999999999">
      <c r="A7" s="29" t="s">
        <v>0</v>
      </c>
      <c r="B7" s="30">
        <v>131360039000</v>
      </c>
      <c r="C7" s="30">
        <v>75529100000</v>
      </c>
      <c r="D7" s="30">
        <v>76234172000</v>
      </c>
      <c r="E7" s="31">
        <f>B7+C7-D7</f>
        <v>130654967000</v>
      </c>
    </row>
    <row r="8" spans="1:5" ht="20.399999999999999">
      <c r="A8" s="29" t="s">
        <v>1</v>
      </c>
      <c r="B8" s="30">
        <v>0</v>
      </c>
      <c r="C8" s="30">
        <v>150000000000</v>
      </c>
      <c r="D8" s="30">
        <v>110000000000</v>
      </c>
      <c r="E8" s="31">
        <f>B8+C8-D8</f>
        <v>40000000000</v>
      </c>
    </row>
    <row r="9" spans="1:5" ht="25.5" customHeight="1">
      <c r="A9" s="29" t="s">
        <v>562</v>
      </c>
      <c r="B9" s="30">
        <v>27188011319.169983</v>
      </c>
      <c r="C9" s="30">
        <v>212333020038.45001</v>
      </c>
      <c r="D9" s="30">
        <v>211316945647.26001</v>
      </c>
      <c r="E9" s="31">
        <f>B9+C9-D9</f>
        <v>28204085710.359985</v>
      </c>
    </row>
    <row r="10" spans="1:5" ht="18" customHeight="1">
      <c r="A10" s="69" t="s">
        <v>13</v>
      </c>
      <c r="B10" s="64">
        <f>SUM(B7:B9)</f>
        <v>158548050319.16998</v>
      </c>
      <c r="C10" s="64">
        <f>SUM(C7:C9)</f>
        <v>437862120038.45001</v>
      </c>
      <c r="D10" s="64">
        <f>SUM(D7:D9)</f>
        <v>397551117647.26001</v>
      </c>
      <c r="E10" s="65">
        <f>SUM(E7:E9)</f>
        <v>198859052710.35999</v>
      </c>
    </row>
    <row r="11" spans="1:5" ht="20.399999999999999">
      <c r="A11" s="32" t="s">
        <v>721</v>
      </c>
      <c r="B11" s="33"/>
      <c r="C11" s="33"/>
      <c r="D11" s="34"/>
      <c r="E11" s="35"/>
    </row>
    <row r="12" spans="1:5" ht="15" customHeight="1">
      <c r="A12" s="29" t="s">
        <v>582</v>
      </c>
      <c r="B12" s="30">
        <v>227495046140.84998</v>
      </c>
      <c r="C12" s="30">
        <v>93057419981.960007</v>
      </c>
      <c r="D12" s="30">
        <v>104709524661.24001</v>
      </c>
      <c r="E12" s="31">
        <f>B12+C12-D12</f>
        <v>215842941461.57001</v>
      </c>
    </row>
    <row r="13" spans="1:5" ht="15" customHeight="1">
      <c r="A13" s="29" t="s">
        <v>583</v>
      </c>
      <c r="B13" s="30">
        <v>361494207880.84998</v>
      </c>
      <c r="C13" s="30">
        <v>258828050165.14999</v>
      </c>
      <c r="D13" s="30">
        <v>257243316901.95001</v>
      </c>
      <c r="E13" s="31">
        <f>B13+C13-D13</f>
        <v>363078941144.04999</v>
      </c>
    </row>
    <row r="14" spans="1:5" ht="15" customHeight="1">
      <c r="A14" s="29" t="s">
        <v>2</v>
      </c>
      <c r="B14" s="30">
        <v>106615428882.28999</v>
      </c>
      <c r="C14" s="30">
        <v>440790258320.40997</v>
      </c>
      <c r="D14" s="30">
        <v>434263757260.08002</v>
      </c>
      <c r="E14" s="31">
        <f>B14+C14-D14</f>
        <v>113141929942.61993</v>
      </c>
    </row>
    <row r="15" spans="1:5" ht="25.5" customHeight="1">
      <c r="A15" s="29" t="s">
        <v>545</v>
      </c>
      <c r="B15" s="30">
        <v>174365257439.01999</v>
      </c>
      <c r="C15" s="30">
        <v>417741250762.02002</v>
      </c>
      <c r="D15" s="30">
        <v>403100124538.70001</v>
      </c>
      <c r="E15" s="31">
        <f>B15+C15-D15</f>
        <v>189006383662.34003</v>
      </c>
    </row>
    <row r="16" spans="1:5" ht="18" customHeight="1">
      <c r="A16" s="69" t="s">
        <v>13</v>
      </c>
      <c r="B16" s="64">
        <f>SUM(B12:B15)</f>
        <v>869969940343.01001</v>
      </c>
      <c r="C16" s="64">
        <f>SUM(C12:C15)</f>
        <v>1210416979229.54</v>
      </c>
      <c r="D16" s="64">
        <f t="shared" ref="D16:E16" si="0">SUM(D12:D15)</f>
        <v>1199316723361.97</v>
      </c>
      <c r="E16" s="65">
        <f t="shared" si="0"/>
        <v>881070196210.58008</v>
      </c>
    </row>
    <row r="17" spans="1:10">
      <c r="A17" s="32" t="s">
        <v>20</v>
      </c>
      <c r="B17" s="33"/>
      <c r="C17" s="33"/>
      <c r="D17" s="34"/>
      <c r="E17" s="35"/>
    </row>
    <row r="18" spans="1:10" ht="26.25" customHeight="1">
      <c r="A18" s="29" t="s">
        <v>3</v>
      </c>
      <c r="B18" s="30">
        <v>281749229.93000793</v>
      </c>
      <c r="C18" s="30">
        <v>85955856.030000001</v>
      </c>
      <c r="D18" s="30">
        <v>181858320.06</v>
      </c>
      <c r="E18" s="31">
        <f>B18+C18-D18</f>
        <v>185846765.9000079</v>
      </c>
    </row>
    <row r="19" spans="1:10" ht="15" customHeight="1">
      <c r="A19" s="29" t="s">
        <v>21</v>
      </c>
      <c r="B19" s="30">
        <v>194.94003295898438</v>
      </c>
      <c r="C19" s="30">
        <v>0</v>
      </c>
      <c r="D19" s="30">
        <v>0</v>
      </c>
      <c r="E19" s="31">
        <f>B19+C19-D19</f>
        <v>194.94003295898438</v>
      </c>
    </row>
    <row r="20" spans="1:10" ht="15" customHeight="1">
      <c r="A20" s="29" t="s">
        <v>4</v>
      </c>
      <c r="B20" s="30">
        <v>180491892.03999996</v>
      </c>
      <c r="C20" s="30">
        <v>784586343.61000001</v>
      </c>
      <c r="D20" s="30">
        <v>816090511.21000004</v>
      </c>
      <c r="E20" s="31">
        <f>B20+C20-D20</f>
        <v>148987724.43999994</v>
      </c>
    </row>
    <row r="21" spans="1:10" ht="25.5" customHeight="1">
      <c r="A21" s="29" t="s">
        <v>5</v>
      </c>
      <c r="B21" s="30">
        <v>20400673.710000001</v>
      </c>
      <c r="C21" s="30">
        <v>5915760.21</v>
      </c>
      <c r="D21" s="30">
        <v>8976632.5399999991</v>
      </c>
      <c r="E21" s="31">
        <f>B21+C21-D21</f>
        <v>17339801.380000003</v>
      </c>
      <c r="G21" s="1"/>
      <c r="H21" s="1"/>
      <c r="I21" s="1"/>
      <c r="J21" s="1"/>
    </row>
    <row r="22" spans="1:10" ht="25.5" customHeight="1">
      <c r="A22" s="69" t="s">
        <v>13</v>
      </c>
      <c r="B22" s="64">
        <f>SUM(B18:B21)</f>
        <v>482641990.62004083</v>
      </c>
      <c r="C22" s="64">
        <f t="shared" ref="C22:E22" si="1">SUM(C18:C21)</f>
        <v>876457959.85000002</v>
      </c>
      <c r="D22" s="64">
        <f t="shared" si="1"/>
        <v>1006925463.8099999</v>
      </c>
      <c r="E22" s="65">
        <f t="shared" si="1"/>
        <v>352174486.6600408</v>
      </c>
    </row>
    <row r="23" spans="1:10" ht="24" customHeight="1">
      <c r="A23" s="36" t="s">
        <v>59</v>
      </c>
      <c r="B23" s="37">
        <f>B10+B16+B22</f>
        <v>1029000632652.7999</v>
      </c>
      <c r="C23" s="37">
        <f t="shared" ref="C23:D23" si="2">C10+C16+C22</f>
        <v>1649155557227.8401</v>
      </c>
      <c r="D23" s="37">
        <f t="shared" si="2"/>
        <v>1597874766473.04</v>
      </c>
      <c r="E23" s="38">
        <f>B23+C23-D23</f>
        <v>1080281423407.6001</v>
      </c>
    </row>
    <row r="25" spans="1:10" ht="12.45" customHeight="1">
      <c r="A25" s="242" t="s">
        <v>925</v>
      </c>
      <c r="B25" s="243"/>
      <c r="C25" s="243"/>
      <c r="D25" s="243"/>
      <c r="E25" s="243"/>
    </row>
  </sheetData>
  <mergeCells count="1">
    <mergeCell ref="A25:E2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34"/>
  <sheetViews>
    <sheetView showGridLines="0" topLeftCell="A23" zoomScale="80" zoomScaleNormal="80" workbookViewId="0">
      <selection activeCell="H29" sqref="H29"/>
    </sheetView>
  </sheetViews>
  <sheetFormatPr defaultRowHeight="13.2"/>
  <cols>
    <col min="1" max="1" width="24.21875" customWidth="1"/>
    <col min="2" max="2" width="22.44140625" customWidth="1"/>
    <col min="3" max="3" width="20.44140625" customWidth="1"/>
    <col min="4" max="4" width="19" customWidth="1"/>
    <col min="5" max="5" width="20.21875" customWidth="1"/>
    <col min="6" max="6" width="16.44140625" bestFit="1" customWidth="1"/>
  </cols>
  <sheetData>
    <row r="1" spans="1:6">
      <c r="A1" s="84" t="s">
        <v>206</v>
      </c>
      <c r="B1" s="85"/>
      <c r="C1" s="85"/>
    </row>
    <row r="2" spans="1:6">
      <c r="A2" s="85"/>
      <c r="B2" s="85"/>
      <c r="C2" s="85"/>
    </row>
    <row r="3" spans="1:6">
      <c r="A3" s="85"/>
      <c r="B3" s="84" t="s">
        <v>963</v>
      </c>
      <c r="C3" s="85"/>
    </row>
    <row r="5" spans="1:6" ht="41.1" customHeight="1">
      <c r="A5" s="22" t="s">
        <v>549</v>
      </c>
      <c r="B5" s="23" t="s">
        <v>834</v>
      </c>
      <c r="C5" s="23" t="s">
        <v>7</v>
      </c>
      <c r="D5" s="23" t="s">
        <v>6</v>
      </c>
      <c r="E5" s="129" t="s">
        <v>969</v>
      </c>
    </row>
    <row r="6" spans="1:6" ht="27.75" customHeight="1">
      <c r="A6" s="32" t="s">
        <v>22</v>
      </c>
      <c r="B6" s="33"/>
      <c r="C6" s="33"/>
      <c r="D6" s="34"/>
      <c r="E6" s="40"/>
    </row>
    <row r="7" spans="1:6" ht="20.399999999999999">
      <c r="A7" s="29" t="s">
        <v>23</v>
      </c>
      <c r="B7" s="30">
        <v>4743904828.5800018</v>
      </c>
      <c r="C7" s="30">
        <v>16757589109.889999</v>
      </c>
      <c r="D7" s="30">
        <v>9449307300.6599998</v>
      </c>
      <c r="E7" s="31">
        <f>B7+C7-D7</f>
        <v>12052186637.810001</v>
      </c>
      <c r="F7" s="61"/>
    </row>
    <row r="8" spans="1:6" ht="20.399999999999999">
      <c r="A8" s="29" t="s">
        <v>24</v>
      </c>
      <c r="B8" s="30">
        <v>14350000000</v>
      </c>
      <c r="C8" s="30">
        <v>152027100000</v>
      </c>
      <c r="D8" s="30">
        <v>153277100000</v>
      </c>
      <c r="E8" s="31">
        <f>B8+C8-D8</f>
        <v>13100000000</v>
      </c>
    </row>
    <row r="9" spans="1:6" ht="25.5" customHeight="1">
      <c r="A9" s="29" t="s">
        <v>563</v>
      </c>
      <c r="B9" s="30">
        <v>17344417219.27002</v>
      </c>
      <c r="C9" s="30">
        <v>1832929041456.24</v>
      </c>
      <c r="D9" s="30">
        <v>1832327584521.0801</v>
      </c>
      <c r="E9" s="31">
        <f>B9+C9-D9</f>
        <v>17945874154.429932</v>
      </c>
    </row>
    <row r="10" spans="1:6" ht="20.25" customHeight="1">
      <c r="A10" s="69" t="s">
        <v>13</v>
      </c>
      <c r="B10" s="64">
        <f>SUM(B7:B9)</f>
        <v>36438322047.850021</v>
      </c>
      <c r="C10" s="64">
        <f>SUM(C7:C9)</f>
        <v>2001713730566.1299</v>
      </c>
      <c r="D10" s="64">
        <f>SUM(D7:D9)</f>
        <v>1995053991821.74</v>
      </c>
      <c r="E10" s="65">
        <f t="shared" ref="E10:E33" si="0">+B10+C10-D10</f>
        <v>43098060792.23999</v>
      </c>
    </row>
    <row r="11" spans="1:6">
      <c r="A11" s="32" t="s">
        <v>25</v>
      </c>
      <c r="B11" s="33"/>
      <c r="C11" s="33"/>
      <c r="D11" s="34"/>
      <c r="E11" s="40"/>
      <c r="F11" s="62"/>
    </row>
    <row r="12" spans="1:6" ht="20.399999999999999">
      <c r="A12" s="29" t="s">
        <v>26</v>
      </c>
      <c r="B12" s="30">
        <v>99639265.529999733</v>
      </c>
      <c r="C12" s="30">
        <v>2066710302.28</v>
      </c>
      <c r="D12" s="30">
        <v>1826317269.4100001</v>
      </c>
      <c r="E12" s="31">
        <f>B12+C12-D12</f>
        <v>340032298.39999938</v>
      </c>
    </row>
    <row r="13" spans="1:6" ht="20.399999999999999">
      <c r="A13" s="29" t="s">
        <v>27</v>
      </c>
      <c r="B13" s="30">
        <v>3599293278.9399996</v>
      </c>
      <c r="C13" s="30">
        <v>1284927380.25</v>
      </c>
      <c r="D13" s="30">
        <v>1919016616.27</v>
      </c>
      <c r="E13" s="31">
        <f>B13+C13-D13</f>
        <v>2965204042.9199996</v>
      </c>
    </row>
    <row r="14" spans="1:6" ht="20.399999999999999">
      <c r="A14" s="29" t="s">
        <v>28</v>
      </c>
      <c r="B14" s="30">
        <v>8588443372.0299988</v>
      </c>
      <c r="C14" s="30">
        <v>12962044518.540001</v>
      </c>
      <c r="D14" s="30">
        <v>4287533731.8000002</v>
      </c>
      <c r="E14" s="31">
        <f>B14+C14-D14</f>
        <v>17262954158.77</v>
      </c>
    </row>
    <row r="15" spans="1:6" ht="20.399999999999999">
      <c r="A15" s="29" t="s">
        <v>77</v>
      </c>
      <c r="B15" s="30">
        <v>5418746640.3299561</v>
      </c>
      <c r="C15" s="30">
        <v>79417980904.839996</v>
      </c>
      <c r="D15" s="30">
        <v>78846605815.410004</v>
      </c>
      <c r="E15" s="31">
        <f>B15+C15-D15</f>
        <v>5990121729.7599487</v>
      </c>
    </row>
    <row r="16" spans="1:6">
      <c r="A16" s="41" t="s">
        <v>29</v>
      </c>
      <c r="B16" s="42"/>
      <c r="C16" s="42"/>
      <c r="D16" s="42"/>
      <c r="E16" s="43"/>
    </row>
    <row r="17" spans="1:6" ht="32.25" customHeight="1">
      <c r="A17" s="44" t="s">
        <v>30</v>
      </c>
      <c r="B17" s="45">
        <v>850000000</v>
      </c>
      <c r="C17" s="45">
        <v>35665000000</v>
      </c>
      <c r="D17" s="45">
        <v>35295000000</v>
      </c>
      <c r="E17" s="46">
        <f>B17+C17-D17</f>
        <v>1220000000</v>
      </c>
    </row>
    <row r="18" spans="1:6" ht="23.25" customHeight="1">
      <c r="A18" s="44" t="s">
        <v>31</v>
      </c>
      <c r="B18" s="45">
        <v>4568746640.3300171</v>
      </c>
      <c r="C18" s="45">
        <v>43752980904.839996</v>
      </c>
      <c r="D18" s="45">
        <v>43551605815.410004</v>
      </c>
      <c r="E18" s="46">
        <f>B18+C18-D18</f>
        <v>4770121729.7600098</v>
      </c>
    </row>
    <row r="19" spans="1:6">
      <c r="A19" s="44"/>
      <c r="B19" s="42"/>
      <c r="C19" s="42"/>
      <c r="D19" s="42"/>
      <c r="E19" s="43"/>
    </row>
    <row r="20" spans="1:6" ht="20.399999999999999">
      <c r="A20" s="29" t="s">
        <v>32</v>
      </c>
      <c r="B20" s="30">
        <v>4570159249.25</v>
      </c>
      <c r="C20" s="30">
        <v>0</v>
      </c>
      <c r="D20" s="30">
        <v>900000000</v>
      </c>
      <c r="E20" s="31">
        <f>B20+C20-D20</f>
        <v>3670159249.25</v>
      </c>
    </row>
    <row r="21" spans="1:6" ht="20.399999999999999">
      <c r="A21" s="29" t="s">
        <v>78</v>
      </c>
      <c r="B21" s="30">
        <v>0</v>
      </c>
      <c r="C21" s="30">
        <v>0</v>
      </c>
      <c r="D21" s="30">
        <v>0</v>
      </c>
      <c r="E21" s="31">
        <f>B21+C21-D21</f>
        <v>0</v>
      </c>
    </row>
    <row r="22" spans="1:6">
      <c r="A22" s="29" t="s">
        <v>33</v>
      </c>
      <c r="B22" s="30">
        <v>0</v>
      </c>
      <c r="C22" s="30">
        <v>1470205767.45</v>
      </c>
      <c r="D22" s="30">
        <v>1013260432.14</v>
      </c>
      <c r="E22" s="31">
        <f>B22+C22-D22</f>
        <v>456945335.31000006</v>
      </c>
    </row>
    <row r="23" spans="1:6">
      <c r="A23" s="41" t="s">
        <v>29</v>
      </c>
      <c r="B23" s="42"/>
      <c r="C23" s="42"/>
      <c r="D23" s="42"/>
      <c r="E23" s="43"/>
      <c r="F23" s="62"/>
    </row>
    <row r="24" spans="1:6">
      <c r="A24" s="44" t="s">
        <v>34</v>
      </c>
      <c r="B24" s="47">
        <v>0</v>
      </c>
      <c r="C24" s="47">
        <v>1470205767.45</v>
      </c>
      <c r="D24" s="47">
        <v>1013260432.14</v>
      </c>
      <c r="E24" s="46">
        <f>B24+C24-D24</f>
        <v>456945335.31000006</v>
      </c>
      <c r="F24" s="104"/>
    </row>
    <row r="25" spans="1:6">
      <c r="A25" s="44" t="s">
        <v>35</v>
      </c>
      <c r="B25" s="47">
        <v>0</v>
      </c>
      <c r="C25" s="47">
        <v>0</v>
      </c>
      <c r="D25" s="45">
        <v>0</v>
      </c>
      <c r="E25" s="46">
        <f>B25+C25-D25</f>
        <v>0</v>
      </c>
    </row>
    <row r="26" spans="1:6" ht="20.399999999999999">
      <c r="A26" s="29" t="s">
        <v>36</v>
      </c>
      <c r="B26" s="30">
        <v>0</v>
      </c>
      <c r="C26" s="30">
        <v>252587140.28</v>
      </c>
      <c r="D26" s="30">
        <v>252587140.28</v>
      </c>
      <c r="E26" s="31">
        <f>B26+C26-D26</f>
        <v>0</v>
      </c>
      <c r="F26" s="62"/>
    </row>
    <row r="27" spans="1:6" ht="25.5" customHeight="1">
      <c r="A27" s="29" t="s">
        <v>37</v>
      </c>
      <c r="B27" s="30">
        <v>1916109342.8699951</v>
      </c>
      <c r="C27" s="30">
        <v>15611208775.860001</v>
      </c>
      <c r="D27" s="30">
        <v>0</v>
      </c>
      <c r="E27" s="31">
        <f>B27+C27-D27</f>
        <v>17527318118.729996</v>
      </c>
    </row>
    <row r="28" spans="1:6" ht="17.25" customHeight="1">
      <c r="A28" s="69" t="s">
        <v>13</v>
      </c>
      <c r="B28" s="64">
        <f>B12+B13+B14+B15+B20+B21+B22+B26+B27</f>
        <v>24192391148.949951</v>
      </c>
      <c r="C28" s="64">
        <f t="shared" ref="C28:D28" si="1">C12+C13+C14+C15+C20+C21+C22+C26+C27</f>
        <v>113065664789.5</v>
      </c>
      <c r="D28" s="64">
        <f t="shared" si="1"/>
        <v>89045321005.309998</v>
      </c>
      <c r="E28" s="65">
        <f t="shared" si="0"/>
        <v>48212734933.139954</v>
      </c>
    </row>
    <row r="29" spans="1:6">
      <c r="A29" s="32" t="s">
        <v>38</v>
      </c>
      <c r="B29" s="33"/>
      <c r="C29" s="33"/>
      <c r="D29" s="34"/>
      <c r="E29" s="35"/>
    </row>
    <row r="30" spans="1:6" ht="51">
      <c r="A30" s="29" t="s">
        <v>39</v>
      </c>
      <c r="B30" s="30">
        <v>2792851177.8500013</v>
      </c>
      <c r="C30" s="30">
        <v>0</v>
      </c>
      <c r="D30" s="141">
        <v>2792851177.8499999</v>
      </c>
      <c r="E30" s="31">
        <f>B30+C30-D30</f>
        <v>0</v>
      </c>
    </row>
    <row r="31" spans="1:6" ht="20.399999999999999">
      <c r="A31" s="29" t="s">
        <v>40</v>
      </c>
      <c r="B31" s="30">
        <v>20328831727.810001</v>
      </c>
      <c r="C31" s="30">
        <v>0</v>
      </c>
      <c r="D31" s="30">
        <v>2904738000</v>
      </c>
      <c r="E31" s="31">
        <f>B31+C31-D31</f>
        <v>17424093727.810001</v>
      </c>
    </row>
    <row r="32" spans="1:6" ht="25.5" customHeight="1">
      <c r="A32" s="29" t="s">
        <v>4</v>
      </c>
      <c r="B32" s="30">
        <v>156899348.17000008</v>
      </c>
      <c r="C32" s="30">
        <v>8969495.6999999993</v>
      </c>
      <c r="D32" s="30">
        <v>65331188.210000001</v>
      </c>
      <c r="E32" s="31">
        <f>B32+C32-D32</f>
        <v>100537655.66000006</v>
      </c>
    </row>
    <row r="33" spans="1:5" ht="25.5" customHeight="1">
      <c r="A33" s="69" t="s">
        <v>13</v>
      </c>
      <c r="B33" s="64">
        <f>SUM(B30:B32)</f>
        <v>23278582253.830002</v>
      </c>
      <c r="C33" s="64">
        <f t="shared" ref="C33:D33" si="2">SUM(C30:C32)</f>
        <v>8969495.6999999993</v>
      </c>
      <c r="D33" s="64">
        <f t="shared" si="2"/>
        <v>5762920366.0600004</v>
      </c>
      <c r="E33" s="65">
        <f t="shared" si="0"/>
        <v>17524631383.470001</v>
      </c>
    </row>
    <row r="34" spans="1:5" ht="24" customHeight="1">
      <c r="A34" s="36" t="s">
        <v>59</v>
      </c>
      <c r="B34" s="37">
        <f>+B10+B28+B33</f>
        <v>83909295450.629974</v>
      </c>
      <c r="C34" s="37">
        <f t="shared" ref="C34:E34" si="3">+C10+C28+C33</f>
        <v>2114788364851.3298</v>
      </c>
      <c r="D34" s="37">
        <f t="shared" si="3"/>
        <v>2089862233193.1101</v>
      </c>
      <c r="E34" s="38">
        <f t="shared" si="3"/>
        <v>108835427108.84995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F41"/>
  <sheetViews>
    <sheetView showGridLines="0" topLeftCell="A26" zoomScaleNormal="100" workbookViewId="0">
      <selection activeCell="F31" sqref="F31"/>
    </sheetView>
  </sheetViews>
  <sheetFormatPr defaultRowHeight="15" customHeight="1"/>
  <cols>
    <col min="1" max="1" width="2" customWidth="1"/>
    <col min="2" max="2" width="71.5546875" customWidth="1"/>
    <col min="3" max="3" width="21.77734375" bestFit="1" customWidth="1"/>
    <col min="4" max="4" width="17.77734375" bestFit="1" customWidth="1"/>
    <col min="5" max="6" width="15.21875" bestFit="1" customWidth="1"/>
  </cols>
  <sheetData>
    <row r="1" spans="2:4" ht="15" customHeight="1">
      <c r="B1" s="84" t="s">
        <v>216</v>
      </c>
      <c r="C1" s="85"/>
      <c r="D1" s="85"/>
    </row>
    <row r="2" spans="2:4" ht="15" customHeight="1">
      <c r="B2" s="85"/>
      <c r="C2" s="85"/>
      <c r="D2" s="85"/>
    </row>
    <row r="3" spans="2:4" ht="15" customHeight="1">
      <c r="B3" s="87" t="s">
        <v>963</v>
      </c>
      <c r="C3" s="105"/>
    </row>
    <row r="5" spans="2:4" ht="30" customHeight="1">
      <c r="B5" s="244"/>
      <c r="C5" s="245"/>
    </row>
    <row r="6" spans="2:4" ht="15" customHeight="1">
      <c r="B6" s="246" t="s">
        <v>42</v>
      </c>
      <c r="C6" s="247"/>
    </row>
    <row r="7" spans="2:4" ht="15" customHeight="1">
      <c r="B7" s="32" t="s">
        <v>43</v>
      </c>
      <c r="C7" s="150">
        <v>-84522360766.010071</v>
      </c>
    </row>
    <row r="8" spans="2:4" ht="15" customHeight="1">
      <c r="B8" s="29" t="s">
        <v>10</v>
      </c>
      <c r="C8" s="31">
        <v>240277323235.90997</v>
      </c>
    </row>
    <row r="9" spans="2:4" ht="15" customHeight="1">
      <c r="B9" s="29" t="s">
        <v>44</v>
      </c>
      <c r="C9" s="31">
        <v>-324799684001.92004</v>
      </c>
    </row>
    <row r="10" spans="2:4" ht="15" customHeight="1">
      <c r="B10" s="32" t="s">
        <v>45</v>
      </c>
      <c r="C10" s="150">
        <v>4214855108.8500748</v>
      </c>
    </row>
    <row r="11" spans="2:4" ht="15" customHeight="1">
      <c r="B11" s="29" t="s">
        <v>584</v>
      </c>
      <c r="C11" s="31">
        <v>22608654654.310066</v>
      </c>
    </row>
    <row r="12" spans="2:4" ht="15" customHeight="1">
      <c r="B12" s="29" t="s">
        <v>46</v>
      </c>
      <c r="C12" s="31">
        <v>-18393799545.459991</v>
      </c>
    </row>
    <row r="13" spans="2:4" ht="15" customHeight="1">
      <c r="B13" s="44" t="s">
        <v>47</v>
      </c>
      <c r="C13" s="43"/>
    </row>
    <row r="14" spans="2:4" ht="15" customHeight="1">
      <c r="B14" s="44" t="s">
        <v>48</v>
      </c>
      <c r="C14" s="46">
        <v>-23563398448.879993</v>
      </c>
      <c r="D14" s="62"/>
    </row>
    <row r="15" spans="2:4" ht="15" customHeight="1">
      <c r="B15" s="44" t="s">
        <v>49</v>
      </c>
      <c r="C15" s="46">
        <v>2792851177.8499999</v>
      </c>
    </row>
    <row r="16" spans="2:4" ht="15" customHeight="1">
      <c r="B16" s="44" t="s">
        <v>50</v>
      </c>
      <c r="C16" s="46">
        <v>-456945335.30999982</v>
      </c>
    </row>
    <row r="17" spans="2:4" ht="25.5" customHeight="1">
      <c r="B17" s="69" t="s">
        <v>81</v>
      </c>
      <c r="C17" s="65">
        <v>-80307505657.160004</v>
      </c>
      <c r="D17" s="62"/>
    </row>
    <row r="18" spans="2:4" ht="15" customHeight="1">
      <c r="B18" s="246" t="s">
        <v>51</v>
      </c>
      <c r="C18" s="247"/>
    </row>
    <row r="19" spans="2:4" ht="15" customHeight="1">
      <c r="B19" s="32" t="s">
        <v>43</v>
      </c>
      <c r="C19" s="150">
        <v>58167701669.429993</v>
      </c>
      <c r="D19" s="62"/>
    </row>
    <row r="20" spans="2:4" ht="15" customHeight="1">
      <c r="B20" s="29" t="s">
        <v>52</v>
      </c>
      <c r="C20" s="31">
        <v>180330583508.67999</v>
      </c>
    </row>
    <row r="21" spans="2:4" ht="15" customHeight="1">
      <c r="B21" s="29" t="s">
        <v>12</v>
      </c>
      <c r="C21" s="31">
        <v>-122162881839.25</v>
      </c>
    </row>
    <row r="22" spans="2:4" ht="15" customHeight="1">
      <c r="B22" s="32" t="s">
        <v>45</v>
      </c>
      <c r="C22" s="150">
        <v>-12216531659.069967</v>
      </c>
    </row>
    <row r="23" spans="2:4" ht="15" customHeight="1">
      <c r="B23" s="29" t="s">
        <v>53</v>
      </c>
      <c r="C23" s="31">
        <v>-705072000</v>
      </c>
      <c r="D23" s="62"/>
    </row>
    <row r="24" spans="2:4" ht="15" customHeight="1">
      <c r="B24" s="29" t="s">
        <v>585</v>
      </c>
      <c r="C24" s="31">
        <v>-11508398786.739967</v>
      </c>
    </row>
    <row r="25" spans="2:4" ht="15" customHeight="1">
      <c r="B25" s="29" t="s">
        <v>46</v>
      </c>
      <c r="C25" s="31">
        <v>-3060872.3299999982</v>
      </c>
      <c r="D25" s="62"/>
    </row>
    <row r="26" spans="2:4" ht="15" customHeight="1">
      <c r="B26" s="44" t="s">
        <v>91</v>
      </c>
      <c r="C26" s="46">
        <v>0</v>
      </c>
    </row>
    <row r="27" spans="2:4" ht="15" customHeight="1">
      <c r="B27" s="44" t="s">
        <v>92</v>
      </c>
      <c r="C27" s="46">
        <v>-3060872.3299999982</v>
      </c>
      <c r="D27" s="62"/>
    </row>
    <row r="28" spans="2:4" ht="15" customHeight="1">
      <c r="B28" s="32" t="s">
        <v>54</v>
      </c>
      <c r="C28" s="150">
        <v>34356335646.800091</v>
      </c>
    </row>
    <row r="29" spans="2:4" ht="15" customHeight="1">
      <c r="B29" s="29" t="s">
        <v>82</v>
      </c>
      <c r="C29" s="31">
        <v>1250000000</v>
      </c>
    </row>
    <row r="30" spans="2:4" ht="15" customHeight="1">
      <c r="B30" s="29" t="s">
        <v>581</v>
      </c>
      <c r="C30" s="31">
        <v>40414617456.03009</v>
      </c>
    </row>
    <row r="31" spans="2:4" ht="25.5" customHeight="1">
      <c r="B31" s="29" t="s">
        <v>83</v>
      </c>
      <c r="C31" s="31">
        <v>-7308281809.2299995</v>
      </c>
      <c r="D31" s="62"/>
    </row>
    <row r="32" spans="2:4" ht="15" customHeight="1">
      <c r="B32" s="69" t="s">
        <v>81</v>
      </c>
      <c r="C32" s="65">
        <v>80307505657.16011</v>
      </c>
    </row>
    <row r="33" spans="2:6" ht="15" customHeight="1">
      <c r="B33" s="246" t="s">
        <v>41</v>
      </c>
      <c r="C33" s="247"/>
    </row>
    <row r="34" spans="2:6" ht="15" customHeight="1">
      <c r="B34" s="32" t="s">
        <v>13</v>
      </c>
      <c r="C34" s="150">
        <v>-741494342.83999991</v>
      </c>
    </row>
    <row r="35" spans="2:6" ht="15" customHeight="1">
      <c r="B35" s="29" t="s">
        <v>55</v>
      </c>
      <c r="C35" s="31">
        <v>-318690171.78000003</v>
      </c>
    </row>
    <row r="36" spans="2:6" ht="15" customHeight="1">
      <c r="B36" s="29" t="s">
        <v>84</v>
      </c>
      <c r="C36" s="31">
        <v>-561000000</v>
      </c>
    </row>
    <row r="37" spans="2:6" ht="15" customHeight="1">
      <c r="B37" s="29" t="s">
        <v>85</v>
      </c>
      <c r="C37" s="31">
        <v>163000000</v>
      </c>
      <c r="F37" s="62"/>
    </row>
    <row r="38" spans="2:6" ht="15" customHeight="1">
      <c r="B38" s="29" t="s">
        <v>552</v>
      </c>
      <c r="C38" s="31">
        <v>-24804171.060000002</v>
      </c>
    </row>
    <row r="39" spans="2:6" ht="25.5" customHeight="1">
      <c r="B39" s="151" t="s">
        <v>90</v>
      </c>
      <c r="C39" s="58">
        <v>-81049000000</v>
      </c>
      <c r="D39" s="104"/>
    </row>
    <row r="40" spans="2:6" ht="24.45" customHeight="1">
      <c r="B40" s="152"/>
      <c r="C40" s="51"/>
    </row>
    <row r="41" spans="2:6" ht="15" customHeight="1">
      <c r="B41" s="248" t="s">
        <v>697</v>
      </c>
      <c r="C41" s="249"/>
    </row>
  </sheetData>
  <mergeCells count="5">
    <mergeCell ref="B5:C5"/>
    <mergeCell ref="B6:C6"/>
    <mergeCell ref="B18:C18"/>
    <mergeCell ref="B33:C33"/>
    <mergeCell ref="B41:C41"/>
  </mergeCell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5"/>
  <sheetViews>
    <sheetView showGridLines="0" topLeftCell="A8" zoomScaleNormal="100" workbookViewId="0">
      <selection activeCell="D10" sqref="D10"/>
    </sheetView>
  </sheetViews>
  <sheetFormatPr defaultRowHeight="13.2"/>
  <cols>
    <col min="1" max="1" width="63.21875" customWidth="1"/>
    <col min="2" max="2" width="44.44140625" customWidth="1"/>
    <col min="3" max="3" width="17.77734375" bestFit="1" customWidth="1"/>
    <col min="4" max="4" width="51.77734375" customWidth="1"/>
    <col min="5" max="5" width="20.77734375" customWidth="1"/>
  </cols>
  <sheetData>
    <row r="1" spans="1:2">
      <c r="A1" s="84" t="s">
        <v>219</v>
      </c>
    </row>
    <row r="2" spans="1:2">
      <c r="A2" s="85"/>
    </row>
    <row r="3" spans="1:2">
      <c r="B3" s="84" t="s">
        <v>963</v>
      </c>
    </row>
    <row r="5" spans="1:2" ht="41.55" customHeight="1">
      <c r="A5" s="244"/>
      <c r="B5" s="245"/>
    </row>
    <row r="6" spans="1:2" ht="22.05" customHeight="1">
      <c r="A6" s="32" t="s">
        <v>86</v>
      </c>
      <c r="B6" s="150">
        <v>57462629669.429993</v>
      </c>
    </row>
    <row r="7" spans="1:2" ht="22.05" customHeight="1">
      <c r="A7" s="29" t="s">
        <v>87</v>
      </c>
      <c r="B7" s="31">
        <v>58167701669.429993</v>
      </c>
    </row>
    <row r="8" spans="1:2" ht="22.05" customHeight="1">
      <c r="A8" s="44" t="s">
        <v>47</v>
      </c>
      <c r="B8" s="172"/>
    </row>
    <row r="9" spans="1:2" ht="22.05" customHeight="1">
      <c r="A9" s="44" t="s">
        <v>88</v>
      </c>
      <c r="B9" s="46">
        <v>56568211013.43</v>
      </c>
    </row>
    <row r="10" spans="1:2" ht="22.05" customHeight="1">
      <c r="A10" s="29" t="s">
        <v>53</v>
      </c>
      <c r="B10" s="31">
        <v>-705072000</v>
      </c>
    </row>
    <row r="11" spans="1:2" ht="22.05" customHeight="1">
      <c r="A11" s="32" t="s">
        <v>89</v>
      </c>
      <c r="B11" s="150">
        <v>-11511459659.069967</v>
      </c>
    </row>
    <row r="12" spans="1:2" ht="22.05" customHeight="1">
      <c r="A12" s="69" t="s">
        <v>56</v>
      </c>
      <c r="B12" s="65">
        <f>+B6+B11</f>
        <v>45951170010.360023</v>
      </c>
    </row>
    <row r="13" spans="1:2" ht="22.05" customHeight="1">
      <c r="A13" s="29" t="s">
        <v>54</v>
      </c>
      <c r="B13" s="31">
        <v>34356335646.800091</v>
      </c>
    </row>
    <row r="14" spans="1:2" ht="22.05" customHeight="1">
      <c r="A14" s="29" t="s">
        <v>57</v>
      </c>
      <c r="B14" s="31">
        <v>-80307505657.160004</v>
      </c>
    </row>
    <row r="15" spans="1:2" ht="22.05" customHeight="1">
      <c r="A15" s="69" t="s">
        <v>58</v>
      </c>
      <c r="B15" s="65">
        <f>+B13+B14</f>
        <v>-45951170010.359909</v>
      </c>
    </row>
  </sheetData>
  <mergeCells count="1">
    <mergeCell ref="A5:B5"/>
  </mergeCells>
  <pageMargins left="0.7" right="0.7" top="0.75" bottom="0.75" header="0.3" footer="0.3"/>
  <pageSetup paperSize="9" orientation="portrait" verticalDpi="599"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E145"/>
  <sheetViews>
    <sheetView showGridLines="0" tabSelected="1" zoomScaleNormal="100" workbookViewId="0">
      <selection activeCell="H5" sqref="H5"/>
    </sheetView>
  </sheetViews>
  <sheetFormatPr defaultRowHeight="13.2"/>
  <cols>
    <col min="1" max="1" width="41.5546875" style="72" customWidth="1"/>
    <col min="2" max="4" width="20.21875" style="72" customWidth="1"/>
    <col min="5" max="256" width="9.21875" style="72"/>
    <col min="257" max="257" width="47" style="72" customWidth="1"/>
    <col min="258" max="260" width="16.77734375" style="72" customWidth="1"/>
    <col min="261" max="512" width="9.21875" style="72"/>
    <col min="513" max="513" width="47" style="72" customWidth="1"/>
    <col min="514" max="516" width="16.77734375" style="72" customWidth="1"/>
    <col min="517" max="768" width="9.21875" style="72"/>
    <col min="769" max="769" width="47" style="72" customWidth="1"/>
    <col min="770" max="772" width="16.77734375" style="72" customWidth="1"/>
    <col min="773" max="1024" width="9.21875" style="72"/>
    <col min="1025" max="1025" width="47" style="72" customWidth="1"/>
    <col min="1026" max="1028" width="16.77734375" style="72" customWidth="1"/>
    <col min="1029" max="1280" width="9.21875" style="72"/>
    <col min="1281" max="1281" width="47" style="72" customWidth="1"/>
    <col min="1282" max="1284" width="16.77734375" style="72" customWidth="1"/>
    <col min="1285" max="1536" width="9.21875" style="72"/>
    <col min="1537" max="1537" width="47" style="72" customWidth="1"/>
    <col min="1538" max="1540" width="16.77734375" style="72" customWidth="1"/>
    <col min="1541" max="1792" width="9.21875" style="72"/>
    <col min="1793" max="1793" width="47" style="72" customWidth="1"/>
    <col min="1794" max="1796" width="16.77734375" style="72" customWidth="1"/>
    <col min="1797" max="2048" width="9.21875" style="72"/>
    <col min="2049" max="2049" width="47" style="72" customWidth="1"/>
    <col min="2050" max="2052" width="16.77734375" style="72" customWidth="1"/>
    <col min="2053" max="2304" width="9.21875" style="72"/>
    <col min="2305" max="2305" width="47" style="72" customWidth="1"/>
    <col min="2306" max="2308" width="16.77734375" style="72" customWidth="1"/>
    <col min="2309" max="2560" width="9.21875" style="72"/>
    <col min="2561" max="2561" width="47" style="72" customWidth="1"/>
    <col min="2562" max="2564" width="16.77734375" style="72" customWidth="1"/>
    <col min="2565" max="2816" width="9.21875" style="72"/>
    <col min="2817" max="2817" width="47" style="72" customWidth="1"/>
    <col min="2818" max="2820" width="16.77734375" style="72" customWidth="1"/>
    <col min="2821" max="3072" width="9.21875" style="72"/>
    <col min="3073" max="3073" width="47" style="72" customWidth="1"/>
    <col min="3074" max="3076" width="16.77734375" style="72" customWidth="1"/>
    <col min="3077" max="3328" width="9.21875" style="72"/>
    <col min="3329" max="3329" width="47" style="72" customWidth="1"/>
    <col min="3330" max="3332" width="16.77734375" style="72" customWidth="1"/>
    <col min="3333" max="3584" width="9.21875" style="72"/>
    <col min="3585" max="3585" width="47" style="72" customWidth="1"/>
    <col min="3586" max="3588" width="16.77734375" style="72" customWidth="1"/>
    <col min="3589" max="3840" width="9.21875" style="72"/>
    <col min="3841" max="3841" width="47" style="72" customWidth="1"/>
    <col min="3842" max="3844" width="16.77734375" style="72" customWidth="1"/>
    <col min="3845" max="4096" width="9.21875" style="72"/>
    <col min="4097" max="4097" width="47" style="72" customWidth="1"/>
    <col min="4098" max="4100" width="16.77734375" style="72" customWidth="1"/>
    <col min="4101" max="4352" width="9.21875" style="72"/>
    <col min="4353" max="4353" width="47" style="72" customWidth="1"/>
    <col min="4354" max="4356" width="16.77734375" style="72" customWidth="1"/>
    <col min="4357" max="4608" width="9.21875" style="72"/>
    <col min="4609" max="4609" width="47" style="72" customWidth="1"/>
    <col min="4610" max="4612" width="16.77734375" style="72" customWidth="1"/>
    <col min="4613" max="4864" width="9.21875" style="72"/>
    <col min="4865" max="4865" width="47" style="72" customWidth="1"/>
    <col min="4866" max="4868" width="16.77734375" style="72" customWidth="1"/>
    <col min="4869" max="5120" width="9.21875" style="72"/>
    <col min="5121" max="5121" width="47" style="72" customWidth="1"/>
    <col min="5122" max="5124" width="16.77734375" style="72" customWidth="1"/>
    <col min="5125" max="5376" width="9.21875" style="72"/>
    <col min="5377" max="5377" width="47" style="72" customWidth="1"/>
    <col min="5378" max="5380" width="16.77734375" style="72" customWidth="1"/>
    <col min="5381" max="5632" width="9.21875" style="72"/>
    <col min="5633" max="5633" width="47" style="72" customWidth="1"/>
    <col min="5634" max="5636" width="16.77734375" style="72" customWidth="1"/>
    <col min="5637" max="5888" width="9.21875" style="72"/>
    <col min="5889" max="5889" width="47" style="72" customWidth="1"/>
    <col min="5890" max="5892" width="16.77734375" style="72" customWidth="1"/>
    <col min="5893" max="6144" width="9.21875" style="72"/>
    <col min="6145" max="6145" width="47" style="72" customWidth="1"/>
    <col min="6146" max="6148" width="16.77734375" style="72" customWidth="1"/>
    <col min="6149" max="6400" width="9.21875" style="72"/>
    <col min="6401" max="6401" width="47" style="72" customWidth="1"/>
    <col min="6402" max="6404" width="16.77734375" style="72" customWidth="1"/>
    <col min="6405" max="6656" width="9.21875" style="72"/>
    <col min="6657" max="6657" width="47" style="72" customWidth="1"/>
    <col min="6658" max="6660" width="16.77734375" style="72" customWidth="1"/>
    <col min="6661" max="6912" width="9.21875" style="72"/>
    <col min="6913" max="6913" width="47" style="72" customWidth="1"/>
    <col min="6914" max="6916" width="16.77734375" style="72" customWidth="1"/>
    <col min="6917" max="7168" width="9.21875" style="72"/>
    <col min="7169" max="7169" width="47" style="72" customWidth="1"/>
    <col min="7170" max="7172" width="16.77734375" style="72" customWidth="1"/>
    <col min="7173" max="7424" width="9.21875" style="72"/>
    <col min="7425" max="7425" width="47" style="72" customWidth="1"/>
    <col min="7426" max="7428" width="16.77734375" style="72" customWidth="1"/>
    <col min="7429" max="7680" width="9.21875" style="72"/>
    <col min="7681" max="7681" width="47" style="72" customWidth="1"/>
    <col min="7682" max="7684" width="16.77734375" style="72" customWidth="1"/>
    <col min="7685" max="7936" width="9.21875" style="72"/>
    <col min="7937" max="7937" width="47" style="72" customWidth="1"/>
    <col min="7938" max="7940" width="16.77734375" style="72" customWidth="1"/>
    <col min="7941" max="8192" width="9.21875" style="72"/>
    <col min="8193" max="8193" width="47" style="72" customWidth="1"/>
    <col min="8194" max="8196" width="16.77734375" style="72" customWidth="1"/>
    <col min="8197" max="8448" width="9.21875" style="72"/>
    <col min="8449" max="8449" width="47" style="72" customWidth="1"/>
    <col min="8450" max="8452" width="16.77734375" style="72" customWidth="1"/>
    <col min="8453" max="8704" width="9.21875" style="72"/>
    <col min="8705" max="8705" width="47" style="72" customWidth="1"/>
    <col min="8706" max="8708" width="16.77734375" style="72" customWidth="1"/>
    <col min="8709" max="8960" width="9.21875" style="72"/>
    <col min="8961" max="8961" width="47" style="72" customWidth="1"/>
    <col min="8962" max="8964" width="16.77734375" style="72" customWidth="1"/>
    <col min="8965" max="9216" width="9.21875" style="72"/>
    <col min="9217" max="9217" width="47" style="72" customWidth="1"/>
    <col min="9218" max="9220" width="16.77734375" style="72" customWidth="1"/>
    <col min="9221" max="9472" width="9.21875" style="72"/>
    <col min="9473" max="9473" width="47" style="72" customWidth="1"/>
    <col min="9474" max="9476" width="16.77734375" style="72" customWidth="1"/>
    <col min="9477" max="9728" width="9.21875" style="72"/>
    <col min="9729" max="9729" width="47" style="72" customWidth="1"/>
    <col min="9730" max="9732" width="16.77734375" style="72" customWidth="1"/>
    <col min="9733" max="9984" width="9.21875" style="72"/>
    <col min="9985" max="9985" width="47" style="72" customWidth="1"/>
    <col min="9986" max="9988" width="16.77734375" style="72" customWidth="1"/>
    <col min="9989" max="10240" width="9.21875" style="72"/>
    <col min="10241" max="10241" width="47" style="72" customWidth="1"/>
    <col min="10242" max="10244" width="16.77734375" style="72" customWidth="1"/>
    <col min="10245" max="10496" width="9.21875" style="72"/>
    <col min="10497" max="10497" width="47" style="72" customWidth="1"/>
    <col min="10498" max="10500" width="16.77734375" style="72" customWidth="1"/>
    <col min="10501" max="10752" width="9.21875" style="72"/>
    <col min="10753" max="10753" width="47" style="72" customWidth="1"/>
    <col min="10754" max="10756" width="16.77734375" style="72" customWidth="1"/>
    <col min="10757" max="11008" width="9.21875" style="72"/>
    <col min="11009" max="11009" width="47" style="72" customWidth="1"/>
    <col min="11010" max="11012" width="16.77734375" style="72" customWidth="1"/>
    <col min="11013" max="11264" width="9.21875" style="72"/>
    <col min="11265" max="11265" width="47" style="72" customWidth="1"/>
    <col min="11266" max="11268" width="16.77734375" style="72" customWidth="1"/>
    <col min="11269" max="11520" width="9.21875" style="72"/>
    <col min="11521" max="11521" width="47" style="72" customWidth="1"/>
    <col min="11522" max="11524" width="16.77734375" style="72" customWidth="1"/>
    <col min="11525" max="11776" width="9.21875" style="72"/>
    <col min="11777" max="11777" width="47" style="72" customWidth="1"/>
    <col min="11778" max="11780" width="16.77734375" style="72" customWidth="1"/>
    <col min="11781" max="12032" width="9.21875" style="72"/>
    <col min="12033" max="12033" width="47" style="72" customWidth="1"/>
    <col min="12034" max="12036" width="16.77734375" style="72" customWidth="1"/>
    <col min="12037" max="12288" width="9.21875" style="72"/>
    <col min="12289" max="12289" width="47" style="72" customWidth="1"/>
    <col min="12290" max="12292" width="16.77734375" style="72" customWidth="1"/>
    <col min="12293" max="12544" width="9.21875" style="72"/>
    <col min="12545" max="12545" width="47" style="72" customWidth="1"/>
    <col min="12546" max="12548" width="16.77734375" style="72" customWidth="1"/>
    <col min="12549" max="12800" width="9.21875" style="72"/>
    <col min="12801" max="12801" width="47" style="72" customWidth="1"/>
    <col min="12802" max="12804" width="16.77734375" style="72" customWidth="1"/>
    <col min="12805" max="13056" width="9.21875" style="72"/>
    <col min="13057" max="13057" width="47" style="72" customWidth="1"/>
    <col min="13058" max="13060" width="16.77734375" style="72" customWidth="1"/>
    <col min="13061" max="13312" width="9.21875" style="72"/>
    <col min="13313" max="13313" width="47" style="72" customWidth="1"/>
    <col min="13314" max="13316" width="16.77734375" style="72" customWidth="1"/>
    <col min="13317" max="13568" width="9.21875" style="72"/>
    <col min="13569" max="13569" width="47" style="72" customWidth="1"/>
    <col min="13570" max="13572" width="16.77734375" style="72" customWidth="1"/>
    <col min="13573" max="13824" width="9.21875" style="72"/>
    <col min="13825" max="13825" width="47" style="72" customWidth="1"/>
    <col min="13826" max="13828" width="16.77734375" style="72" customWidth="1"/>
    <col min="13829" max="14080" width="9.21875" style="72"/>
    <col min="14081" max="14081" width="47" style="72" customWidth="1"/>
    <col min="14082" max="14084" width="16.77734375" style="72" customWidth="1"/>
    <col min="14085" max="14336" width="9.21875" style="72"/>
    <col min="14337" max="14337" width="47" style="72" customWidth="1"/>
    <col min="14338" max="14340" width="16.77734375" style="72" customWidth="1"/>
    <col min="14341" max="14592" width="9.21875" style="72"/>
    <col min="14593" max="14593" width="47" style="72" customWidth="1"/>
    <col min="14594" max="14596" width="16.77734375" style="72" customWidth="1"/>
    <col min="14597" max="14848" width="9.21875" style="72"/>
    <col min="14849" max="14849" width="47" style="72" customWidth="1"/>
    <col min="14850" max="14852" width="16.77734375" style="72" customWidth="1"/>
    <col min="14853" max="15104" width="9.21875" style="72"/>
    <col min="15105" max="15105" width="47" style="72" customWidth="1"/>
    <col min="15106" max="15108" width="16.77734375" style="72" customWidth="1"/>
    <col min="15109" max="15360" width="9.21875" style="72"/>
    <col min="15361" max="15361" width="47" style="72" customWidth="1"/>
    <col min="15362" max="15364" width="16.77734375" style="72" customWidth="1"/>
    <col min="15365" max="15616" width="9.21875" style="72"/>
    <col min="15617" max="15617" width="47" style="72" customWidth="1"/>
    <col min="15618" max="15620" width="16.77734375" style="72" customWidth="1"/>
    <col min="15621" max="15872" width="9.21875" style="72"/>
    <col min="15873" max="15873" width="47" style="72" customWidth="1"/>
    <col min="15874" max="15876" width="16.77734375" style="72" customWidth="1"/>
    <col min="15877" max="16128" width="9.21875" style="72"/>
    <col min="16129" max="16129" width="47" style="72" customWidth="1"/>
    <col min="16130" max="16132" width="16.77734375" style="72" customWidth="1"/>
    <col min="16133" max="16384" width="9.21875" style="72"/>
  </cols>
  <sheetData>
    <row r="1" spans="1:5">
      <c r="A1" s="86" t="s">
        <v>207</v>
      </c>
    </row>
    <row r="3" spans="1:5" s="71" customFormat="1" ht="12.75" customHeight="1">
      <c r="B3" s="123" t="s">
        <v>963</v>
      </c>
      <c r="C3" s="124"/>
    </row>
    <row r="4" spans="1:5" s="71" customFormat="1" ht="12.75" customHeight="1">
      <c r="A4" s="250"/>
      <c r="B4" s="250"/>
      <c r="C4" s="250"/>
      <c r="D4" s="250"/>
      <c r="E4" s="250"/>
    </row>
    <row r="5" spans="1:5" ht="42.3" customHeight="1">
      <c r="A5" s="173" t="s">
        <v>696</v>
      </c>
      <c r="B5" s="155" t="s">
        <v>410</v>
      </c>
      <c r="C5" s="155" t="s">
        <v>411</v>
      </c>
      <c r="D5" s="174" t="s">
        <v>13</v>
      </c>
    </row>
    <row r="6" spans="1:5" ht="22.05" customHeight="1">
      <c r="A6" s="175" t="s">
        <v>474</v>
      </c>
      <c r="B6" s="145">
        <v>208011807633.44</v>
      </c>
      <c r="C6" s="145">
        <v>5496712172.5500002</v>
      </c>
      <c r="D6" s="176">
        <v>213508519805.98999</v>
      </c>
    </row>
    <row r="7" spans="1:5" ht="20.399999999999999">
      <c r="A7" s="177" t="s">
        <v>686</v>
      </c>
      <c r="B7" s="146">
        <v>112332818988.33</v>
      </c>
      <c r="C7" s="146">
        <v>1186961982.76</v>
      </c>
      <c r="D7" s="178">
        <v>113519780971.09</v>
      </c>
    </row>
    <row r="8" spans="1:5" ht="15.9" customHeight="1">
      <c r="A8" s="197" t="s">
        <v>475</v>
      </c>
      <c r="B8" s="198">
        <v>91092399859.779999</v>
      </c>
      <c r="C8" s="198">
        <v>755351493.94000006</v>
      </c>
      <c r="D8" s="199">
        <v>91847751353.720001</v>
      </c>
    </row>
    <row r="9" spans="1:5" ht="15.9" customHeight="1">
      <c r="A9" s="179" t="s">
        <v>476</v>
      </c>
      <c r="B9" s="147">
        <v>3923238676.2399998</v>
      </c>
      <c r="C9" s="147">
        <v>256473816.91</v>
      </c>
      <c r="D9" s="180">
        <v>4179712493.1500001</v>
      </c>
    </row>
    <row r="10" spans="1:5" ht="25.8" customHeight="1">
      <c r="A10" s="179" t="s">
        <v>477</v>
      </c>
      <c r="B10" s="147">
        <v>8127786076.8599997</v>
      </c>
      <c r="C10" s="147">
        <v>2417239.9300000002</v>
      </c>
      <c r="D10" s="180">
        <v>8130203316.79</v>
      </c>
    </row>
    <row r="11" spans="1:5" ht="25.2" customHeight="1">
      <c r="A11" s="179" t="s">
        <v>478</v>
      </c>
      <c r="B11" s="147">
        <v>1679692740.3099999</v>
      </c>
      <c r="C11" s="147">
        <v>1634689.48</v>
      </c>
      <c r="D11" s="180">
        <v>1681327429.79</v>
      </c>
    </row>
    <row r="12" spans="1:5" ht="26.7" customHeight="1">
      <c r="A12" s="179" t="s">
        <v>479</v>
      </c>
      <c r="B12" s="147">
        <v>114048252.3</v>
      </c>
      <c r="C12" s="147">
        <v>3397559.02</v>
      </c>
      <c r="D12" s="180">
        <v>117445811.31999999</v>
      </c>
    </row>
    <row r="13" spans="1:5" ht="26.25" customHeight="1">
      <c r="A13" s="179" t="s">
        <v>706</v>
      </c>
      <c r="B13" s="147">
        <v>339713.61</v>
      </c>
      <c r="C13" s="147">
        <v>1118.46</v>
      </c>
      <c r="D13" s="180">
        <v>340832.07</v>
      </c>
    </row>
    <row r="14" spans="1:5" ht="38.549999999999997" customHeight="1">
      <c r="A14" s="181" t="s">
        <v>836</v>
      </c>
      <c r="B14" s="147">
        <v>426637892.89999998</v>
      </c>
      <c r="C14" s="147">
        <v>15453351.52</v>
      </c>
      <c r="D14" s="180">
        <v>442091244.42000002</v>
      </c>
    </row>
    <row r="15" spans="1:5" ht="29.55" customHeight="1">
      <c r="A15" s="179" t="s">
        <v>480</v>
      </c>
      <c r="B15" s="147">
        <v>124709263.47</v>
      </c>
      <c r="C15" s="147">
        <v>6097719.8399999999</v>
      </c>
      <c r="D15" s="180">
        <v>130806983.31</v>
      </c>
    </row>
    <row r="16" spans="1:5" ht="30.45" customHeight="1">
      <c r="A16" s="179" t="s">
        <v>481</v>
      </c>
      <c r="B16" s="147">
        <v>764092889.19000006</v>
      </c>
      <c r="C16" s="147">
        <v>282717.17</v>
      </c>
      <c r="D16" s="180">
        <v>764375606.36000001</v>
      </c>
    </row>
    <row r="17" spans="1:4" ht="37.049999999999997" customHeight="1">
      <c r="A17" s="179" t="s">
        <v>482</v>
      </c>
      <c r="B17" s="147">
        <v>50897443.280000001</v>
      </c>
      <c r="C17" s="147">
        <v>794227.36</v>
      </c>
      <c r="D17" s="180">
        <v>51691670.640000001</v>
      </c>
    </row>
    <row r="18" spans="1:4" ht="20.399999999999999">
      <c r="A18" s="179" t="s">
        <v>483</v>
      </c>
      <c r="B18" s="147">
        <v>6643340.9900000002</v>
      </c>
      <c r="C18" s="147">
        <v>223644.52</v>
      </c>
      <c r="D18" s="180">
        <v>6866985.5099999998</v>
      </c>
    </row>
    <row r="19" spans="1:4" ht="20.399999999999999">
      <c r="A19" s="179" t="s">
        <v>484</v>
      </c>
      <c r="B19" s="147">
        <v>219054024</v>
      </c>
      <c r="C19" s="147">
        <v>482347.91</v>
      </c>
      <c r="D19" s="180">
        <v>219536371.91</v>
      </c>
    </row>
    <row r="20" spans="1:4" ht="30.6">
      <c r="A20" s="179" t="s">
        <v>485</v>
      </c>
      <c r="B20" s="147">
        <v>1426424883.73</v>
      </c>
      <c r="C20" s="147">
        <v>0</v>
      </c>
      <c r="D20" s="180">
        <v>1426424883.73</v>
      </c>
    </row>
    <row r="21" spans="1:4" ht="46.2" customHeight="1">
      <c r="A21" s="179" t="s">
        <v>486</v>
      </c>
      <c r="B21" s="147">
        <v>541569.41</v>
      </c>
      <c r="C21" s="147">
        <v>284647.28999999998</v>
      </c>
      <c r="D21" s="180">
        <v>826216.7</v>
      </c>
    </row>
    <row r="22" spans="1:4" ht="36" customHeight="1">
      <c r="A22" s="179" t="s">
        <v>487</v>
      </c>
      <c r="B22" s="147">
        <v>133768106.48</v>
      </c>
      <c r="C22" s="147">
        <v>1629907.76</v>
      </c>
      <c r="D22" s="180">
        <v>135398014.24000001</v>
      </c>
    </row>
    <row r="23" spans="1:4" ht="48.15" customHeight="1">
      <c r="A23" s="179" t="s">
        <v>712</v>
      </c>
      <c r="B23" s="147">
        <v>9697.42</v>
      </c>
      <c r="C23" s="147">
        <v>0</v>
      </c>
      <c r="D23" s="180">
        <v>9697.42</v>
      </c>
    </row>
    <row r="24" spans="1:4" ht="25.2" customHeight="1">
      <c r="A24" s="179" t="s">
        <v>488</v>
      </c>
      <c r="B24" s="147">
        <v>189304858.72999999</v>
      </c>
      <c r="C24" s="147">
        <v>598404.37</v>
      </c>
      <c r="D24" s="180">
        <v>189903263.09999999</v>
      </c>
    </row>
    <row r="25" spans="1:4" ht="33.75" customHeight="1">
      <c r="A25" s="179" t="s">
        <v>489</v>
      </c>
      <c r="B25" s="147">
        <v>7491068.8300000001</v>
      </c>
      <c r="C25" s="147">
        <v>599551.44999999995</v>
      </c>
      <c r="D25" s="180">
        <v>8090620.2800000003</v>
      </c>
    </row>
    <row r="26" spans="1:4" ht="16.350000000000001" customHeight="1">
      <c r="A26" s="179" t="s">
        <v>511</v>
      </c>
      <c r="B26" s="147">
        <v>194105309.71000001</v>
      </c>
      <c r="C26" s="147">
        <v>69917212.519999996</v>
      </c>
      <c r="D26" s="180">
        <v>264022522.22999999</v>
      </c>
    </row>
    <row r="27" spans="1:4" ht="17.25" customHeight="1">
      <c r="A27" s="179" t="s">
        <v>490</v>
      </c>
      <c r="B27" s="147">
        <v>3851633321.0900002</v>
      </c>
      <c r="C27" s="147">
        <v>71322333.310000002</v>
      </c>
      <c r="D27" s="180">
        <v>3922955654.4000001</v>
      </c>
    </row>
    <row r="28" spans="1:4" ht="19.5" customHeight="1">
      <c r="A28" s="177" t="s">
        <v>687</v>
      </c>
      <c r="B28" s="146">
        <v>76589258005.020004</v>
      </c>
      <c r="C28" s="146">
        <v>4282103574.2199998</v>
      </c>
      <c r="D28" s="178">
        <v>80871361579.240005</v>
      </c>
    </row>
    <row r="29" spans="1:4" ht="21.45" customHeight="1">
      <c r="A29" s="179" t="s">
        <v>491</v>
      </c>
      <c r="B29" s="147">
        <v>65782217219.720001</v>
      </c>
      <c r="C29" s="147">
        <v>4036871515.29</v>
      </c>
      <c r="D29" s="180">
        <v>69819088735.009995</v>
      </c>
    </row>
    <row r="30" spans="1:4" ht="17.25" customHeight="1">
      <c r="A30" s="179" t="s">
        <v>492</v>
      </c>
      <c r="B30" s="147">
        <v>4780515493.0500002</v>
      </c>
      <c r="C30" s="147">
        <v>52838229.109999999</v>
      </c>
      <c r="D30" s="180">
        <v>4833353722.1599998</v>
      </c>
    </row>
    <row r="31" spans="1:4" ht="19.649999999999999" customHeight="1">
      <c r="A31" s="179" t="s">
        <v>493</v>
      </c>
      <c r="B31" s="147">
        <v>2204283797.8200002</v>
      </c>
      <c r="C31" s="147">
        <v>81805863.159999996</v>
      </c>
      <c r="D31" s="180">
        <v>2286089660.98</v>
      </c>
    </row>
    <row r="32" spans="1:4" ht="13.95" customHeight="1">
      <c r="A32" s="179" t="s">
        <v>494</v>
      </c>
      <c r="B32" s="147">
        <v>389880839.69999999</v>
      </c>
      <c r="C32" s="147">
        <v>19299.240000000002</v>
      </c>
      <c r="D32" s="180">
        <v>389900138.94</v>
      </c>
    </row>
    <row r="33" spans="1:4" ht="25.2" customHeight="1">
      <c r="A33" s="179" t="s">
        <v>495</v>
      </c>
      <c r="B33" s="147">
        <v>637773975.17999995</v>
      </c>
      <c r="C33" s="147">
        <v>1710207.81</v>
      </c>
      <c r="D33" s="180">
        <v>639484182.99000001</v>
      </c>
    </row>
    <row r="34" spans="1:4" ht="17.25" customHeight="1">
      <c r="A34" s="179" t="s">
        <v>496</v>
      </c>
      <c r="B34" s="147">
        <v>136578368.21000001</v>
      </c>
      <c r="C34" s="147">
        <v>6396043.9100000001</v>
      </c>
      <c r="D34" s="180">
        <v>142974412.12</v>
      </c>
    </row>
    <row r="35" spans="1:4" ht="15.9" customHeight="1">
      <c r="A35" s="179" t="s">
        <v>497</v>
      </c>
      <c r="B35" s="147">
        <v>361086713.33999997</v>
      </c>
      <c r="C35" s="147">
        <v>9808196.0999999996</v>
      </c>
      <c r="D35" s="180">
        <v>370894909.44</v>
      </c>
    </row>
    <row r="36" spans="1:4" ht="18.75" customHeight="1">
      <c r="A36" s="179" t="s">
        <v>498</v>
      </c>
      <c r="B36" s="147">
        <v>700710886.59000003</v>
      </c>
      <c r="C36" s="147">
        <v>13263861.640000001</v>
      </c>
      <c r="D36" s="180">
        <v>713974748.23000002</v>
      </c>
    </row>
    <row r="37" spans="1:4" ht="24.75" customHeight="1">
      <c r="A37" s="179" t="s">
        <v>499</v>
      </c>
      <c r="B37" s="147">
        <v>431405315.38999999</v>
      </c>
      <c r="C37" s="147">
        <v>573672.66</v>
      </c>
      <c r="D37" s="180">
        <v>431978988.05000001</v>
      </c>
    </row>
    <row r="38" spans="1:4" ht="14.55" customHeight="1">
      <c r="A38" s="179" t="s">
        <v>500</v>
      </c>
      <c r="B38" s="147">
        <v>272792032.49000001</v>
      </c>
      <c r="C38" s="147">
        <v>5231260.32</v>
      </c>
      <c r="D38" s="180">
        <v>278023292.81</v>
      </c>
    </row>
    <row r="39" spans="1:4" ht="22.95" customHeight="1">
      <c r="A39" s="179" t="s">
        <v>501</v>
      </c>
      <c r="B39" s="147">
        <v>296161721.33999997</v>
      </c>
      <c r="C39" s="147">
        <v>291412.96999999997</v>
      </c>
      <c r="D39" s="180">
        <v>296453134.31</v>
      </c>
    </row>
    <row r="40" spans="1:4" ht="30.45" customHeight="1">
      <c r="A40" s="179" t="s">
        <v>502</v>
      </c>
      <c r="B40" s="147">
        <v>225454514.31999999</v>
      </c>
      <c r="C40" s="147">
        <v>890974.09</v>
      </c>
      <c r="D40" s="180">
        <v>226345488.41</v>
      </c>
    </row>
    <row r="41" spans="1:4" ht="24.75" customHeight="1">
      <c r="A41" s="179" t="s">
        <v>503</v>
      </c>
      <c r="B41" s="147">
        <v>135336230.88</v>
      </c>
      <c r="C41" s="147">
        <v>427390.86</v>
      </c>
      <c r="D41" s="180">
        <v>135763621.74000001</v>
      </c>
    </row>
    <row r="42" spans="1:4" ht="17.7" customHeight="1">
      <c r="A42" s="179" t="s">
        <v>504</v>
      </c>
      <c r="B42" s="147">
        <v>15984054.949999999</v>
      </c>
      <c r="C42" s="147">
        <v>132899.04999999999</v>
      </c>
      <c r="D42" s="180">
        <v>16116954</v>
      </c>
    </row>
    <row r="43" spans="1:4" ht="17.25" customHeight="1">
      <c r="A43" s="179" t="s">
        <v>505</v>
      </c>
      <c r="B43" s="147">
        <v>11678605.51</v>
      </c>
      <c r="C43" s="147">
        <v>148440.44</v>
      </c>
      <c r="D43" s="180">
        <v>11827045.949999999</v>
      </c>
    </row>
    <row r="44" spans="1:4" ht="27.15" customHeight="1">
      <c r="A44" s="179" t="s">
        <v>506</v>
      </c>
      <c r="B44" s="147">
        <v>298209.18</v>
      </c>
      <c r="C44" s="147">
        <v>2074364.45</v>
      </c>
      <c r="D44" s="180">
        <v>2372573.63</v>
      </c>
    </row>
    <row r="45" spans="1:4" ht="17.7" customHeight="1">
      <c r="A45" s="179" t="s">
        <v>510</v>
      </c>
      <c r="B45" s="147">
        <v>2889476.47</v>
      </c>
      <c r="C45" s="147">
        <v>803223.24</v>
      </c>
      <c r="D45" s="180">
        <v>3692699.71</v>
      </c>
    </row>
    <row r="46" spans="1:4" ht="21.45" customHeight="1">
      <c r="A46" s="179" t="s">
        <v>507</v>
      </c>
      <c r="B46" s="147">
        <v>204210550.88</v>
      </c>
      <c r="C46" s="147">
        <v>68816719.879999995</v>
      </c>
      <c r="D46" s="180">
        <v>273027270.75999999</v>
      </c>
    </row>
    <row r="47" spans="1:4" ht="20.399999999999999">
      <c r="A47" s="177" t="s">
        <v>688</v>
      </c>
      <c r="B47" s="146">
        <v>11946642598.34</v>
      </c>
      <c r="C47" s="146">
        <v>16914895.239999998</v>
      </c>
      <c r="D47" s="178">
        <v>11963557493.58</v>
      </c>
    </row>
    <row r="48" spans="1:4" ht="21" customHeight="1">
      <c r="A48" s="179" t="s">
        <v>508</v>
      </c>
      <c r="B48" s="147">
        <v>9153965042.7900009</v>
      </c>
      <c r="C48" s="147">
        <v>3734600</v>
      </c>
      <c r="D48" s="180">
        <v>9157699642.7900009</v>
      </c>
    </row>
    <row r="49" spans="1:4" ht="18.3" customHeight="1">
      <c r="A49" s="179" t="s">
        <v>608</v>
      </c>
      <c r="B49" s="147">
        <v>930758398.69000006</v>
      </c>
      <c r="C49" s="147">
        <v>3506027.39</v>
      </c>
      <c r="D49" s="180">
        <v>934264426.08000004</v>
      </c>
    </row>
    <row r="50" spans="1:4" ht="17.7" customHeight="1">
      <c r="A50" s="179" t="s">
        <v>509</v>
      </c>
      <c r="B50" s="147">
        <v>1057212759.5</v>
      </c>
      <c r="C50" s="147">
        <v>897894.76</v>
      </c>
      <c r="D50" s="180">
        <v>1058110654.26</v>
      </c>
    </row>
    <row r="51" spans="1:4" ht="18.3" customHeight="1">
      <c r="A51" s="179" t="s">
        <v>838</v>
      </c>
      <c r="B51" s="147">
        <v>196254103.61000001</v>
      </c>
      <c r="C51" s="147">
        <v>224797.28</v>
      </c>
      <c r="D51" s="180">
        <v>196478900.88999999</v>
      </c>
    </row>
    <row r="52" spans="1:4" ht="20.7" customHeight="1">
      <c r="A52" s="179" t="s">
        <v>839</v>
      </c>
      <c r="B52" s="147">
        <v>230088388.63999999</v>
      </c>
      <c r="C52" s="147">
        <v>476536.73</v>
      </c>
      <c r="D52" s="180">
        <v>230564925.37</v>
      </c>
    </row>
    <row r="53" spans="1:4" ht="36.450000000000003" customHeight="1">
      <c r="A53" s="179" t="s">
        <v>840</v>
      </c>
      <c r="B53" s="147">
        <v>246781652.09</v>
      </c>
      <c r="C53" s="147">
        <v>278393.27</v>
      </c>
      <c r="D53" s="180">
        <v>247060045.36000001</v>
      </c>
    </row>
    <row r="54" spans="1:4" ht="18.3" customHeight="1">
      <c r="A54" s="179" t="s">
        <v>841</v>
      </c>
      <c r="B54" s="147">
        <v>99943961.170000002</v>
      </c>
      <c r="C54" s="147">
        <v>633397.85</v>
      </c>
      <c r="D54" s="180">
        <v>100577359.02</v>
      </c>
    </row>
    <row r="55" spans="1:4" ht="28.05" customHeight="1">
      <c r="A55" s="179" t="s">
        <v>926</v>
      </c>
      <c r="B55" s="147">
        <v>4760.57</v>
      </c>
      <c r="C55" s="147">
        <v>2231.08</v>
      </c>
      <c r="D55" s="180">
        <v>6991.65</v>
      </c>
    </row>
    <row r="56" spans="1:4" ht="28.05" customHeight="1">
      <c r="A56" s="179" t="s">
        <v>842</v>
      </c>
      <c r="B56" s="147">
        <v>1734747.72</v>
      </c>
      <c r="C56" s="147">
        <v>469.73</v>
      </c>
      <c r="D56" s="180">
        <v>1735217.45</v>
      </c>
    </row>
    <row r="57" spans="1:4" ht="40.200000000000003" customHeight="1">
      <c r="A57" s="181" t="s">
        <v>843</v>
      </c>
      <c r="B57" s="147">
        <v>4796933.22</v>
      </c>
      <c r="C57" s="147">
        <v>8500.8799999999992</v>
      </c>
      <c r="D57" s="180">
        <v>4805434.0999999996</v>
      </c>
    </row>
    <row r="58" spans="1:4" ht="49.95" customHeight="1">
      <c r="A58" s="179" t="s">
        <v>844</v>
      </c>
      <c r="B58" s="147">
        <v>2472871.17</v>
      </c>
      <c r="C58" s="147">
        <v>937131.23</v>
      </c>
      <c r="D58" s="180">
        <v>3410002.4</v>
      </c>
    </row>
    <row r="59" spans="1:4" ht="20.100000000000001" customHeight="1">
      <c r="A59" s="179" t="s">
        <v>845</v>
      </c>
      <c r="B59" s="147">
        <v>22628979.170000002</v>
      </c>
      <c r="C59" s="147">
        <v>6214915.04</v>
      </c>
      <c r="D59" s="180">
        <v>28843894.210000001</v>
      </c>
    </row>
    <row r="60" spans="1:4" ht="20.399999999999999">
      <c r="A60" s="177" t="s">
        <v>846</v>
      </c>
      <c r="B60" s="146">
        <v>4359889988.7600002</v>
      </c>
      <c r="C60" s="146">
        <v>290981.64</v>
      </c>
      <c r="D60" s="178">
        <v>4360180970.3999996</v>
      </c>
    </row>
    <row r="61" spans="1:4" ht="19.2" customHeight="1">
      <c r="A61" s="179" t="s">
        <v>847</v>
      </c>
      <c r="B61" s="147">
        <v>4291010089.7800002</v>
      </c>
      <c r="C61" s="147">
        <v>62232.73</v>
      </c>
      <c r="D61" s="180">
        <v>4291072322.5100002</v>
      </c>
    </row>
    <row r="62" spans="1:4" ht="20.7" customHeight="1">
      <c r="A62" s="179" t="s">
        <v>848</v>
      </c>
      <c r="B62" s="147">
        <v>68879898.980000004</v>
      </c>
      <c r="C62" s="147">
        <v>228748.91</v>
      </c>
      <c r="D62" s="180">
        <v>69108647.890000001</v>
      </c>
    </row>
    <row r="63" spans="1:4" ht="18.3" customHeight="1">
      <c r="A63" s="177" t="s">
        <v>849</v>
      </c>
      <c r="B63" s="146">
        <v>2783198052.9899998</v>
      </c>
      <c r="C63" s="146">
        <v>10440738.689999999</v>
      </c>
      <c r="D63" s="178">
        <v>2793638791.6799998</v>
      </c>
    </row>
    <row r="64" spans="1:4" ht="30.6">
      <c r="A64" s="179" t="s">
        <v>850</v>
      </c>
      <c r="B64" s="147">
        <v>2215226067.6199999</v>
      </c>
      <c r="C64" s="147">
        <v>1404084.25</v>
      </c>
      <c r="D64" s="180">
        <v>2216630151.8699999</v>
      </c>
    </row>
    <row r="65" spans="1:4" ht="24.75" customHeight="1">
      <c r="A65" s="179" t="s">
        <v>851</v>
      </c>
      <c r="B65" s="147">
        <v>173486063.21000001</v>
      </c>
      <c r="C65" s="147">
        <v>1372.14</v>
      </c>
      <c r="D65" s="180">
        <v>173487435.34999999</v>
      </c>
    </row>
    <row r="66" spans="1:4" ht="19.2" customHeight="1">
      <c r="A66" s="179" t="s">
        <v>852</v>
      </c>
      <c r="B66" s="147">
        <v>227110163.33000001</v>
      </c>
      <c r="C66" s="147">
        <v>708937.21</v>
      </c>
      <c r="D66" s="180">
        <v>227819100.53999999</v>
      </c>
    </row>
    <row r="67" spans="1:4" ht="24.75" customHeight="1">
      <c r="A67" s="179" t="s">
        <v>853</v>
      </c>
      <c r="B67" s="147">
        <v>30547381.239999998</v>
      </c>
      <c r="C67" s="147">
        <v>0</v>
      </c>
      <c r="D67" s="180">
        <v>30547381.239999998</v>
      </c>
    </row>
    <row r="68" spans="1:4" ht="16.95" customHeight="1">
      <c r="A68" s="185" t="s">
        <v>854</v>
      </c>
      <c r="B68" s="186">
        <v>136828377.59</v>
      </c>
      <c r="C68" s="186">
        <v>8326345.0899999999</v>
      </c>
      <c r="D68" s="187">
        <v>145154722.68000001</v>
      </c>
    </row>
    <row r="69" spans="1:4" ht="22.95" customHeight="1">
      <c r="A69" s="175" t="s">
        <v>855</v>
      </c>
      <c r="B69" s="156">
        <v>24699827400.57</v>
      </c>
      <c r="C69" s="156">
        <v>1471100979.1900001</v>
      </c>
      <c r="D69" s="182">
        <v>26170928379.759998</v>
      </c>
    </row>
    <row r="70" spans="1:4" ht="19.649999999999999" customHeight="1">
      <c r="A70" s="177" t="s">
        <v>856</v>
      </c>
      <c r="B70" s="146">
        <v>1119391128.23</v>
      </c>
      <c r="C70" s="146">
        <v>218076525.05000001</v>
      </c>
      <c r="D70" s="178">
        <v>1337467653.28</v>
      </c>
    </row>
    <row r="71" spans="1:4" ht="24.45" customHeight="1">
      <c r="A71" s="197" t="s">
        <v>857</v>
      </c>
      <c r="B71" s="198">
        <v>1024916785.52</v>
      </c>
      <c r="C71" s="198">
        <v>203751937.62</v>
      </c>
      <c r="D71" s="199">
        <v>1228668723.1400001</v>
      </c>
    </row>
    <row r="72" spans="1:4" ht="25.8" customHeight="1">
      <c r="A72" s="185" t="s">
        <v>858</v>
      </c>
      <c r="B72" s="186">
        <v>94474342.709999993</v>
      </c>
      <c r="C72" s="186">
        <v>14324587.43</v>
      </c>
      <c r="D72" s="187">
        <v>108798930.14</v>
      </c>
    </row>
    <row r="73" spans="1:4" ht="24.45" customHeight="1">
      <c r="A73" s="200" t="s">
        <v>859</v>
      </c>
      <c r="B73" s="201">
        <v>1104630474.03</v>
      </c>
      <c r="C73" s="201">
        <v>5533110.3200000003</v>
      </c>
      <c r="D73" s="202">
        <v>1110163584.3499999</v>
      </c>
    </row>
    <row r="74" spans="1:4" ht="35.549999999999997" customHeight="1">
      <c r="A74" s="197" t="s">
        <v>860</v>
      </c>
      <c r="B74" s="198">
        <v>165452846.34999999</v>
      </c>
      <c r="C74" s="198">
        <v>0</v>
      </c>
      <c r="D74" s="199">
        <v>165452846.34999999</v>
      </c>
    </row>
    <row r="75" spans="1:4" ht="26.25" customHeight="1">
      <c r="A75" s="179" t="s">
        <v>861</v>
      </c>
      <c r="B75" s="147">
        <v>194447826.99000001</v>
      </c>
      <c r="C75" s="147">
        <v>267812.64</v>
      </c>
      <c r="D75" s="180">
        <v>194715639.63</v>
      </c>
    </row>
    <row r="76" spans="1:4" ht="34.65" customHeight="1">
      <c r="A76" s="179" t="s">
        <v>862</v>
      </c>
      <c r="B76" s="147">
        <v>72271358.420000002</v>
      </c>
      <c r="C76" s="147">
        <v>2767.12</v>
      </c>
      <c r="D76" s="180">
        <v>72274125.540000007</v>
      </c>
    </row>
    <row r="77" spans="1:4" ht="19.2" customHeight="1">
      <c r="A77" s="185" t="s">
        <v>863</v>
      </c>
      <c r="B77" s="186">
        <v>672458442.26999998</v>
      </c>
      <c r="C77" s="186">
        <v>5262530.5599999996</v>
      </c>
      <c r="D77" s="187">
        <v>677720972.83000004</v>
      </c>
    </row>
    <row r="78" spans="1:4" ht="24.45" customHeight="1">
      <c r="A78" s="200" t="s">
        <v>864</v>
      </c>
      <c r="B78" s="201">
        <v>498006199.64999998</v>
      </c>
      <c r="C78" s="201">
        <v>12488853.369999999</v>
      </c>
      <c r="D78" s="202">
        <v>510495053.01999998</v>
      </c>
    </row>
    <row r="79" spans="1:4" ht="41.1" customHeight="1">
      <c r="A79" s="197" t="s">
        <v>865</v>
      </c>
      <c r="B79" s="198">
        <v>203103505.19999999</v>
      </c>
      <c r="C79" s="198">
        <v>2009125.71</v>
      </c>
      <c r="D79" s="199">
        <v>205112630.91</v>
      </c>
    </row>
    <row r="80" spans="1:4" ht="34.200000000000003" customHeight="1">
      <c r="A80" s="179" t="s">
        <v>866</v>
      </c>
      <c r="B80" s="147">
        <v>12100056.85</v>
      </c>
      <c r="C80" s="147">
        <v>58033.99</v>
      </c>
      <c r="D80" s="180">
        <v>12158090.84</v>
      </c>
    </row>
    <row r="81" spans="1:4" ht="28.05" customHeight="1">
      <c r="A81" s="179" t="s">
        <v>867</v>
      </c>
      <c r="B81" s="147">
        <v>27468116.91</v>
      </c>
      <c r="C81" s="147">
        <v>1024757.28</v>
      </c>
      <c r="D81" s="180">
        <v>28492874.190000001</v>
      </c>
    </row>
    <row r="82" spans="1:4" ht="46.05" customHeight="1">
      <c r="A82" s="179" t="s">
        <v>868</v>
      </c>
      <c r="B82" s="147">
        <v>6413463.4500000002</v>
      </c>
      <c r="C82" s="147">
        <v>0</v>
      </c>
      <c r="D82" s="180">
        <v>6413463.4500000002</v>
      </c>
    </row>
    <row r="83" spans="1:4" ht="87.45" customHeight="1">
      <c r="A83" s="181" t="s">
        <v>869</v>
      </c>
      <c r="B83" s="147">
        <v>13579297.390000001</v>
      </c>
      <c r="C83" s="147">
        <v>0</v>
      </c>
      <c r="D83" s="180">
        <v>13579297.390000001</v>
      </c>
    </row>
    <row r="84" spans="1:4" ht="50.55" customHeight="1">
      <c r="A84" s="181" t="s">
        <v>870</v>
      </c>
      <c r="B84" s="147">
        <v>10450385.140000001</v>
      </c>
      <c r="C84" s="147">
        <v>1119901.6599999999</v>
      </c>
      <c r="D84" s="180">
        <v>11570286.800000001</v>
      </c>
    </row>
    <row r="85" spans="1:4" ht="29.55" customHeight="1">
      <c r="A85" s="179" t="s">
        <v>871</v>
      </c>
      <c r="B85" s="147">
        <v>306593.94</v>
      </c>
      <c r="C85" s="147">
        <v>0</v>
      </c>
      <c r="D85" s="180">
        <v>306593.94</v>
      </c>
    </row>
    <row r="86" spans="1:4" ht="19.649999999999999" customHeight="1">
      <c r="A86" s="179" t="s">
        <v>872</v>
      </c>
      <c r="B86" s="147">
        <v>1894087.34</v>
      </c>
      <c r="C86" s="147">
        <v>180349.3</v>
      </c>
      <c r="D86" s="180">
        <v>2074436.64</v>
      </c>
    </row>
    <row r="87" spans="1:4" ht="21.45" customHeight="1">
      <c r="A87" s="185" t="s">
        <v>873</v>
      </c>
      <c r="B87" s="186">
        <v>222690693.43000001</v>
      </c>
      <c r="C87" s="186">
        <v>8096685.4299999997</v>
      </c>
      <c r="D87" s="187">
        <v>230787378.86000001</v>
      </c>
    </row>
    <row r="88" spans="1:4" ht="19.2" customHeight="1">
      <c r="A88" s="177" t="s">
        <v>874</v>
      </c>
      <c r="B88" s="146">
        <v>3861112628.48</v>
      </c>
      <c r="C88" s="146">
        <v>150777673.28999999</v>
      </c>
      <c r="D88" s="178">
        <v>4011890301.77</v>
      </c>
    </row>
    <row r="89" spans="1:4" ht="26.7" customHeight="1">
      <c r="A89" s="197" t="s">
        <v>875</v>
      </c>
      <c r="B89" s="198">
        <v>643659299.65999997</v>
      </c>
      <c r="C89" s="198">
        <v>728.41</v>
      </c>
      <c r="D89" s="199">
        <v>643660028.07000005</v>
      </c>
    </row>
    <row r="90" spans="1:4" ht="48.6" customHeight="1">
      <c r="A90" s="179" t="s">
        <v>876</v>
      </c>
      <c r="B90" s="147">
        <v>687698219.05999994</v>
      </c>
      <c r="C90" s="147">
        <v>0</v>
      </c>
      <c r="D90" s="180">
        <v>687698219.05999994</v>
      </c>
    </row>
    <row r="91" spans="1:4" ht="42.3" customHeight="1">
      <c r="A91" s="179" t="s">
        <v>927</v>
      </c>
      <c r="B91" s="147">
        <v>10174960.33</v>
      </c>
      <c r="C91" s="147">
        <v>0</v>
      </c>
      <c r="D91" s="180">
        <v>10174960.33</v>
      </c>
    </row>
    <row r="92" spans="1:4" ht="37.35" customHeight="1">
      <c r="A92" s="179" t="s">
        <v>877</v>
      </c>
      <c r="B92" s="147">
        <v>180010487.03999999</v>
      </c>
      <c r="C92" s="147">
        <v>60292.68</v>
      </c>
      <c r="D92" s="180">
        <v>180070779.72</v>
      </c>
    </row>
    <row r="93" spans="1:4" ht="39.299999999999997" customHeight="1">
      <c r="A93" s="179" t="s">
        <v>877</v>
      </c>
      <c r="B93" s="147">
        <v>15.96</v>
      </c>
      <c r="C93" s="147">
        <v>0</v>
      </c>
      <c r="D93" s="180">
        <v>15.96</v>
      </c>
    </row>
    <row r="94" spans="1:4" ht="51.45" customHeight="1">
      <c r="A94" s="181" t="s">
        <v>878</v>
      </c>
      <c r="B94" s="147">
        <v>2073969240.24</v>
      </c>
      <c r="C94" s="147">
        <v>0</v>
      </c>
      <c r="D94" s="180">
        <v>2073969240.24</v>
      </c>
    </row>
    <row r="95" spans="1:4" ht="22.05" customHeight="1">
      <c r="A95" s="179" t="s">
        <v>879</v>
      </c>
      <c r="B95" s="147">
        <v>181719836.87</v>
      </c>
      <c r="C95" s="147">
        <v>148848261.24000001</v>
      </c>
      <c r="D95" s="180">
        <v>330568098.11000001</v>
      </c>
    </row>
    <row r="96" spans="1:4" ht="21" customHeight="1">
      <c r="A96" s="185" t="s">
        <v>880</v>
      </c>
      <c r="B96" s="186">
        <v>83880569.319999993</v>
      </c>
      <c r="C96" s="186">
        <v>1868390.96</v>
      </c>
      <c r="D96" s="187">
        <v>85748960.280000001</v>
      </c>
    </row>
    <row r="97" spans="1:4" ht="22.95" customHeight="1">
      <c r="A97" s="200" t="s">
        <v>881</v>
      </c>
      <c r="B97" s="201">
        <v>1112999745.8399999</v>
      </c>
      <c r="C97" s="201">
        <v>663979299.91999996</v>
      </c>
      <c r="D97" s="202">
        <v>1776979045.76</v>
      </c>
    </row>
    <row r="98" spans="1:4" ht="52.95" customHeight="1">
      <c r="A98" s="197" t="s">
        <v>882</v>
      </c>
      <c r="B98" s="198">
        <v>76981553.109999999</v>
      </c>
      <c r="C98" s="198">
        <v>68884318.659999996</v>
      </c>
      <c r="D98" s="199">
        <v>145865871.77000001</v>
      </c>
    </row>
    <row r="99" spans="1:4" ht="22.65" customHeight="1">
      <c r="A99" s="179" t="s">
        <v>883</v>
      </c>
      <c r="B99" s="147">
        <v>95364191.430000007</v>
      </c>
      <c r="C99" s="147">
        <v>44071993.219999999</v>
      </c>
      <c r="D99" s="180">
        <v>139436184.65000001</v>
      </c>
    </row>
    <row r="100" spans="1:4" ht="39.299999999999997" customHeight="1">
      <c r="A100" s="179" t="s">
        <v>884</v>
      </c>
      <c r="B100" s="147">
        <v>61356798.219999999</v>
      </c>
      <c r="C100" s="147">
        <v>32095597.059999999</v>
      </c>
      <c r="D100" s="180">
        <v>93452395.280000001</v>
      </c>
    </row>
    <row r="101" spans="1:4" ht="18.45" customHeight="1">
      <c r="A101" s="179" t="s">
        <v>885</v>
      </c>
      <c r="B101" s="147">
        <v>375534627.19999999</v>
      </c>
      <c r="C101" s="147">
        <v>243910007.13</v>
      </c>
      <c r="D101" s="180">
        <v>619444634.33000004</v>
      </c>
    </row>
    <row r="102" spans="1:4" ht="18.45" customHeight="1">
      <c r="A102" s="179" t="s">
        <v>886</v>
      </c>
      <c r="B102" s="147">
        <v>385540400.92000002</v>
      </c>
      <c r="C102" s="147">
        <v>214403027.00999999</v>
      </c>
      <c r="D102" s="180">
        <v>599943427.92999995</v>
      </c>
    </row>
    <row r="103" spans="1:4" ht="20.7" customHeight="1">
      <c r="A103" s="185" t="s">
        <v>887</v>
      </c>
      <c r="B103" s="186">
        <v>118222174.95999999</v>
      </c>
      <c r="C103" s="186">
        <v>60614356.840000004</v>
      </c>
      <c r="D103" s="187">
        <v>178836531.80000001</v>
      </c>
    </row>
    <row r="104" spans="1:4" ht="20.399999999999999">
      <c r="A104" s="177" t="s">
        <v>888</v>
      </c>
      <c r="B104" s="146">
        <v>3892936133.2800002</v>
      </c>
      <c r="C104" s="146">
        <v>42504454.590000004</v>
      </c>
      <c r="D104" s="178">
        <v>3935440587.8699999</v>
      </c>
    </row>
    <row r="105" spans="1:4" ht="36" customHeight="1">
      <c r="A105" s="197" t="s">
        <v>889</v>
      </c>
      <c r="B105" s="198">
        <v>543563.43999999994</v>
      </c>
      <c r="C105" s="198">
        <v>0</v>
      </c>
      <c r="D105" s="199">
        <v>543563.43999999994</v>
      </c>
    </row>
    <row r="106" spans="1:4" ht="24.45" customHeight="1">
      <c r="A106" s="179" t="s">
        <v>890</v>
      </c>
      <c r="B106" s="147">
        <v>645250669.39999998</v>
      </c>
      <c r="C106" s="147">
        <v>738374.15</v>
      </c>
      <c r="D106" s="180">
        <v>645989043.54999995</v>
      </c>
    </row>
    <row r="107" spans="1:4" ht="38.549999999999997" customHeight="1">
      <c r="A107" s="179" t="s">
        <v>891</v>
      </c>
      <c r="B107" s="147">
        <v>28083721.239999998</v>
      </c>
      <c r="C107" s="147">
        <v>0</v>
      </c>
      <c r="D107" s="180">
        <v>28083721.239999998</v>
      </c>
    </row>
    <row r="108" spans="1:4" ht="33.299999999999997" customHeight="1">
      <c r="A108" s="179" t="s">
        <v>892</v>
      </c>
      <c r="B108" s="147">
        <v>196455320.21000001</v>
      </c>
      <c r="C108" s="147">
        <v>18060556.09</v>
      </c>
      <c r="D108" s="180">
        <v>214515876.30000001</v>
      </c>
    </row>
    <row r="109" spans="1:4" ht="30.9" customHeight="1">
      <c r="A109" s="179" t="s">
        <v>893</v>
      </c>
      <c r="B109" s="147">
        <v>104090966.14</v>
      </c>
      <c r="C109" s="147">
        <v>0</v>
      </c>
      <c r="D109" s="180">
        <v>104090966.14</v>
      </c>
    </row>
    <row r="110" spans="1:4" ht="42.45" customHeight="1">
      <c r="A110" s="179" t="s">
        <v>894</v>
      </c>
      <c r="B110" s="147">
        <v>181852293.22999999</v>
      </c>
      <c r="C110" s="147">
        <v>0</v>
      </c>
      <c r="D110" s="180">
        <v>181852293.22999999</v>
      </c>
    </row>
    <row r="111" spans="1:4" ht="38.700000000000003" customHeight="1">
      <c r="A111" s="181" t="s">
        <v>928</v>
      </c>
      <c r="B111" s="147">
        <v>2022945.3</v>
      </c>
      <c r="C111" s="147">
        <v>0</v>
      </c>
      <c r="D111" s="180">
        <v>2022945.3</v>
      </c>
    </row>
    <row r="112" spans="1:4" ht="23.85" customHeight="1">
      <c r="A112" s="185" t="s">
        <v>895</v>
      </c>
      <c r="B112" s="186">
        <v>2734636654.3200002</v>
      </c>
      <c r="C112" s="186">
        <v>23705524.350000001</v>
      </c>
      <c r="D112" s="187">
        <v>2758342178.6700001</v>
      </c>
    </row>
    <row r="113" spans="1:4" ht="22.95" customHeight="1">
      <c r="A113" s="177" t="s">
        <v>896</v>
      </c>
      <c r="B113" s="146">
        <v>4835154149.8199997</v>
      </c>
      <c r="C113" s="146">
        <v>69200410.859999999</v>
      </c>
      <c r="D113" s="178">
        <v>4904354560.6800003</v>
      </c>
    </row>
    <row r="114" spans="1:4" ht="16.95" customHeight="1">
      <c r="A114" s="197" t="s">
        <v>897</v>
      </c>
      <c r="B114" s="198">
        <v>3875002927.46</v>
      </c>
      <c r="C114" s="198">
        <v>3232853.86</v>
      </c>
      <c r="D114" s="199">
        <v>3878235781.3200002</v>
      </c>
    </row>
    <row r="115" spans="1:4" ht="21.45" customHeight="1">
      <c r="A115" s="179" t="s">
        <v>898</v>
      </c>
      <c r="B115" s="147">
        <v>314377875.60000002</v>
      </c>
      <c r="C115" s="147">
        <v>0</v>
      </c>
      <c r="D115" s="180">
        <v>314377875.60000002</v>
      </c>
    </row>
    <row r="116" spans="1:4" ht="21" customHeight="1">
      <c r="A116" s="185" t="s">
        <v>899</v>
      </c>
      <c r="B116" s="186">
        <v>645773346.75999999</v>
      </c>
      <c r="C116" s="186">
        <v>65967557</v>
      </c>
      <c r="D116" s="187">
        <v>711740903.75999999</v>
      </c>
    </row>
    <row r="117" spans="1:4" ht="22.05" customHeight="1">
      <c r="A117" s="177" t="s">
        <v>900</v>
      </c>
      <c r="B117" s="146">
        <v>551641813.64999998</v>
      </c>
      <c r="C117" s="146">
        <v>79192.69</v>
      </c>
      <c r="D117" s="178">
        <v>551721006.34000003</v>
      </c>
    </row>
    <row r="118" spans="1:4" ht="17.7" customHeight="1">
      <c r="A118" s="203" t="s">
        <v>901</v>
      </c>
      <c r="B118" s="204">
        <v>551641813.64999998</v>
      </c>
      <c r="C118" s="204">
        <v>79192.69</v>
      </c>
      <c r="D118" s="205">
        <v>551721006.34000003</v>
      </c>
    </row>
    <row r="119" spans="1:4" ht="21" customHeight="1">
      <c r="A119" s="177" t="s">
        <v>902</v>
      </c>
      <c r="B119" s="146">
        <v>7723955127.5900002</v>
      </c>
      <c r="C119" s="146">
        <v>308461459.10000002</v>
      </c>
      <c r="D119" s="178">
        <v>8032416586.6899996</v>
      </c>
    </row>
    <row r="120" spans="1:4" ht="19.2" customHeight="1">
      <c r="A120" s="197" t="s">
        <v>903</v>
      </c>
      <c r="B120" s="198">
        <v>399839967.47000003</v>
      </c>
      <c r="C120" s="198">
        <v>48051725.530000001</v>
      </c>
      <c r="D120" s="199">
        <v>447891693</v>
      </c>
    </row>
    <row r="121" spans="1:4" ht="26.25" customHeight="1">
      <c r="A121" s="179" t="s">
        <v>904</v>
      </c>
      <c r="B121" s="147">
        <v>75763729.040000007</v>
      </c>
      <c r="C121" s="147">
        <v>2314458.0099999998</v>
      </c>
      <c r="D121" s="180">
        <v>78078187.049999997</v>
      </c>
    </row>
    <row r="122" spans="1:4" ht="28.5" customHeight="1">
      <c r="A122" s="179" t="s">
        <v>905</v>
      </c>
      <c r="B122" s="147">
        <v>647383594.55999994</v>
      </c>
      <c r="C122" s="147">
        <v>124136198.43000001</v>
      </c>
      <c r="D122" s="180">
        <v>771519792.99000001</v>
      </c>
    </row>
    <row r="123" spans="1:4" ht="36.450000000000003" customHeight="1">
      <c r="A123" s="179" t="s">
        <v>906</v>
      </c>
      <c r="B123" s="147">
        <v>5831661496.2700005</v>
      </c>
      <c r="C123" s="147">
        <v>844373.09</v>
      </c>
      <c r="D123" s="180">
        <v>5832505869.3599997</v>
      </c>
    </row>
    <row r="124" spans="1:4" ht="18.75" customHeight="1">
      <c r="A124" s="179" t="s">
        <v>907</v>
      </c>
      <c r="B124" s="147">
        <v>73860122.150000006</v>
      </c>
      <c r="C124" s="147">
        <v>2156220</v>
      </c>
      <c r="D124" s="180">
        <v>76016342.150000006</v>
      </c>
    </row>
    <row r="125" spans="1:4" ht="20.100000000000001" customHeight="1">
      <c r="A125" s="179" t="s">
        <v>908</v>
      </c>
      <c r="B125" s="147">
        <v>100956752.19</v>
      </c>
      <c r="C125" s="147">
        <v>0</v>
      </c>
      <c r="D125" s="180">
        <v>100956752.19</v>
      </c>
    </row>
    <row r="126" spans="1:4" ht="19.2" customHeight="1">
      <c r="A126" s="179" t="s">
        <v>909</v>
      </c>
      <c r="B126" s="147">
        <v>4443050.43</v>
      </c>
      <c r="C126" s="147">
        <v>47867.03</v>
      </c>
      <c r="D126" s="180">
        <v>4490917.46</v>
      </c>
    </row>
    <row r="127" spans="1:4" ht="25.2" customHeight="1">
      <c r="A127" s="179" t="s">
        <v>910</v>
      </c>
      <c r="B127" s="147">
        <v>590046415.48000002</v>
      </c>
      <c r="C127" s="147">
        <v>130910617.01000001</v>
      </c>
      <c r="D127" s="180">
        <v>720957032.49000001</v>
      </c>
    </row>
    <row r="128" spans="1:4" ht="24.75" customHeight="1">
      <c r="A128" s="175" t="s">
        <v>911</v>
      </c>
      <c r="B128" s="156">
        <v>582436308.29999995</v>
      </c>
      <c r="C128" s="156">
        <v>15438741.859999999</v>
      </c>
      <c r="D128" s="182">
        <v>597875050.15999997</v>
      </c>
    </row>
    <row r="129" spans="1:4" ht="20.399999999999999">
      <c r="A129" s="177" t="s">
        <v>912</v>
      </c>
      <c r="B129" s="146">
        <v>7022458.96</v>
      </c>
      <c r="C129" s="146">
        <v>11989.02</v>
      </c>
      <c r="D129" s="178">
        <v>7034447.9800000004</v>
      </c>
    </row>
    <row r="130" spans="1:4" ht="63.6" customHeight="1">
      <c r="A130" s="181" t="s">
        <v>964</v>
      </c>
      <c r="B130" s="147">
        <v>19477.95</v>
      </c>
      <c r="C130" s="147">
        <v>0</v>
      </c>
      <c r="D130" s="180">
        <v>19477.95</v>
      </c>
    </row>
    <row r="131" spans="1:4" ht="32.25" customHeight="1">
      <c r="A131" s="179" t="s">
        <v>913</v>
      </c>
      <c r="B131" s="147">
        <v>2075277.25</v>
      </c>
      <c r="C131" s="147">
        <v>0</v>
      </c>
      <c r="D131" s="180">
        <v>2075277.25</v>
      </c>
    </row>
    <row r="132" spans="1:4" ht="43.95" customHeight="1">
      <c r="A132" s="181" t="s">
        <v>929</v>
      </c>
      <c r="B132" s="147">
        <v>122316.44</v>
      </c>
      <c r="C132" s="147">
        <v>0</v>
      </c>
      <c r="D132" s="180">
        <v>122316.44</v>
      </c>
    </row>
    <row r="133" spans="1:4" ht="26.7" customHeight="1">
      <c r="A133" s="179" t="s">
        <v>914</v>
      </c>
      <c r="B133" s="147">
        <v>4801879.84</v>
      </c>
      <c r="C133" s="147">
        <v>11989.02</v>
      </c>
      <c r="D133" s="180">
        <v>4813868.8600000003</v>
      </c>
    </row>
    <row r="134" spans="1:4" ht="17.7" customHeight="1">
      <c r="A134" s="185" t="s">
        <v>930</v>
      </c>
      <c r="B134" s="186">
        <v>3507.48</v>
      </c>
      <c r="C134" s="186">
        <v>0</v>
      </c>
      <c r="D134" s="187">
        <v>3507.48</v>
      </c>
    </row>
    <row r="135" spans="1:4" ht="28.95" customHeight="1">
      <c r="A135" s="177" t="s">
        <v>915</v>
      </c>
      <c r="B135" s="146">
        <v>575413849.34000003</v>
      </c>
      <c r="C135" s="146">
        <v>15426752.84</v>
      </c>
      <c r="D135" s="178">
        <v>590840602.17999995</v>
      </c>
    </row>
    <row r="136" spans="1:4" ht="30.9" customHeight="1">
      <c r="A136" s="179" t="s">
        <v>931</v>
      </c>
      <c r="B136" s="147">
        <v>126914994.39</v>
      </c>
      <c r="C136" s="147">
        <v>0</v>
      </c>
      <c r="D136" s="180">
        <v>126914994.39</v>
      </c>
    </row>
    <row r="137" spans="1:4" ht="17.7" customHeight="1">
      <c r="A137" s="179" t="s">
        <v>916</v>
      </c>
      <c r="B137" s="147">
        <v>244653491.77000001</v>
      </c>
      <c r="C137" s="147">
        <v>513965.88</v>
      </c>
      <c r="D137" s="180">
        <v>245167457.65000001</v>
      </c>
    </row>
    <row r="138" spans="1:4" ht="22.95" customHeight="1">
      <c r="A138" s="179" t="s">
        <v>917</v>
      </c>
      <c r="B138" s="147">
        <v>203845363.18000001</v>
      </c>
      <c r="C138" s="147">
        <v>14912786.960000001</v>
      </c>
      <c r="D138" s="180">
        <v>218758150.13999999</v>
      </c>
    </row>
    <row r="139" spans="1:4" ht="19.2" customHeight="1">
      <c r="A139" s="175" t="s">
        <v>918</v>
      </c>
      <c r="B139" s="156">
        <v>180330583354.67999</v>
      </c>
      <c r="C139" s="156">
        <v>154</v>
      </c>
      <c r="D139" s="182">
        <v>180330583508.67999</v>
      </c>
    </row>
    <row r="140" spans="1:4" ht="29.55" customHeight="1">
      <c r="A140" s="177" t="s">
        <v>919</v>
      </c>
      <c r="B140" s="146">
        <v>180330583354.67999</v>
      </c>
      <c r="C140" s="146">
        <v>154</v>
      </c>
      <c r="D140" s="178">
        <v>180330583508.67999</v>
      </c>
    </row>
    <row r="141" spans="1:4" ht="18.75" customHeight="1">
      <c r="A141" s="179" t="s">
        <v>920</v>
      </c>
      <c r="B141" s="147">
        <v>172214115087.67999</v>
      </c>
      <c r="C141" s="147">
        <v>154</v>
      </c>
      <c r="D141" s="180">
        <v>172214115241.67999</v>
      </c>
    </row>
    <row r="142" spans="1:4" ht="28.05" customHeight="1">
      <c r="A142" s="179" t="s">
        <v>965</v>
      </c>
      <c r="B142" s="147">
        <v>1200000000</v>
      </c>
      <c r="C142" s="147">
        <v>0</v>
      </c>
      <c r="D142" s="180">
        <v>1200000000</v>
      </c>
    </row>
    <row r="143" spans="1:4" ht="21.45" customHeight="1">
      <c r="A143" s="179" t="s">
        <v>921</v>
      </c>
      <c r="B143" s="147">
        <v>36089600</v>
      </c>
      <c r="C143" s="147">
        <v>0</v>
      </c>
      <c r="D143" s="180">
        <v>36089600</v>
      </c>
    </row>
    <row r="144" spans="1:4">
      <c r="A144" s="179" t="s">
        <v>932</v>
      </c>
      <c r="B144" s="147">
        <v>6880378667</v>
      </c>
      <c r="C144" s="147">
        <v>0</v>
      </c>
      <c r="D144" s="180">
        <v>6880378667</v>
      </c>
    </row>
    <row r="145" spans="1:4">
      <c r="A145" s="206" t="s">
        <v>59</v>
      </c>
      <c r="B145" s="145">
        <v>413624654696.98999</v>
      </c>
      <c r="C145" s="145">
        <v>6983252047.6000004</v>
      </c>
      <c r="D145" s="176">
        <v>420607906744.59003</v>
      </c>
    </row>
  </sheetData>
  <mergeCells count="1">
    <mergeCell ref="A4:E4"/>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G85"/>
  <sheetViews>
    <sheetView showGridLines="0" zoomScale="80" zoomScaleNormal="80" workbookViewId="0">
      <selection activeCell="H15" sqref="H15"/>
    </sheetView>
  </sheetViews>
  <sheetFormatPr defaultColWidth="9.21875" defaultRowHeight="13.2"/>
  <cols>
    <col min="1" max="1" width="49.77734375" style="74" customWidth="1"/>
    <col min="2" max="4" width="20.5546875" style="74" customWidth="1"/>
    <col min="5" max="5" width="6.44140625" style="74" customWidth="1"/>
    <col min="6" max="6" width="4.77734375" style="74" customWidth="1"/>
    <col min="7" max="7" width="17" style="74" bestFit="1" customWidth="1"/>
    <col min="8" max="16384" width="9.21875" style="74"/>
  </cols>
  <sheetData>
    <row r="1" spans="1:5" s="73" customFormat="1" ht="14.55" customHeight="1">
      <c r="A1" s="258" t="s">
        <v>208</v>
      </c>
      <c r="B1" s="258"/>
      <c r="C1" s="258"/>
      <c r="D1" s="258"/>
      <c r="E1" s="75"/>
    </row>
    <row r="2" spans="1:5" s="73" customFormat="1" ht="13.8" customHeight="1">
      <c r="A2" s="259"/>
      <c r="B2" s="259"/>
      <c r="C2" s="259"/>
      <c r="D2" s="259"/>
      <c r="E2" s="259"/>
    </row>
    <row r="3" spans="1:5" s="73" customFormat="1" ht="16.5" customHeight="1">
      <c r="B3" s="87" t="s">
        <v>963</v>
      </c>
      <c r="C3" s="87"/>
      <c r="D3" s="87"/>
      <c r="E3" s="87"/>
    </row>
    <row r="4" spans="1:5" s="73" customFormat="1" ht="12.75" customHeight="1"/>
    <row r="5" spans="1:5" s="73" customFormat="1" ht="12" customHeight="1"/>
    <row r="6" spans="1:5" s="73" customFormat="1" ht="18.3" customHeight="1">
      <c r="A6" s="260" t="s">
        <v>93</v>
      </c>
      <c r="B6" s="260"/>
      <c r="C6" s="260"/>
    </row>
    <row r="7" spans="1:5" s="73" customFormat="1" ht="22.05" customHeight="1"/>
    <row r="8" spans="1:5" s="73" customFormat="1" ht="15.45" customHeight="1">
      <c r="A8" s="253" t="s">
        <v>464</v>
      </c>
      <c r="B8" s="251" t="s">
        <v>465</v>
      </c>
      <c r="C8" s="251"/>
      <c r="D8" s="252"/>
    </row>
    <row r="9" spans="1:5" s="73" customFormat="1" ht="21.45" customHeight="1">
      <c r="A9" s="254"/>
      <c r="B9" s="213" t="s">
        <v>410</v>
      </c>
      <c r="C9" s="213" t="s">
        <v>411</v>
      </c>
      <c r="D9" s="214" t="s">
        <v>13</v>
      </c>
    </row>
    <row r="10" spans="1:5" s="73" customFormat="1" ht="15.45" customHeight="1">
      <c r="A10" s="215" t="s">
        <v>466</v>
      </c>
      <c r="B10" s="77">
        <v>144535123549.48999</v>
      </c>
      <c r="C10" s="77">
        <v>1527855043.8900001</v>
      </c>
      <c r="D10" s="216">
        <v>146062978593.38</v>
      </c>
    </row>
    <row r="11" spans="1:5" s="73" customFormat="1" ht="15.45" customHeight="1">
      <c r="A11" s="215" t="s">
        <v>609</v>
      </c>
      <c r="B11" s="77">
        <v>121761897.98999999</v>
      </c>
      <c r="C11" s="77">
        <v>40736688.359999999</v>
      </c>
      <c r="D11" s="216">
        <v>162498586.34999999</v>
      </c>
    </row>
    <row r="12" spans="1:5" s="73" customFormat="1" ht="15.45" customHeight="1">
      <c r="A12" s="215" t="s">
        <v>467</v>
      </c>
      <c r="B12" s="77">
        <v>82119456855.300003</v>
      </c>
      <c r="C12" s="77">
        <v>1104299863.3099999</v>
      </c>
      <c r="D12" s="216">
        <v>83223756718.610001</v>
      </c>
    </row>
    <row r="13" spans="1:5" s="73" customFormat="1" ht="15.45" customHeight="1">
      <c r="A13" s="215" t="s">
        <v>468</v>
      </c>
      <c r="B13" s="77">
        <v>3649135539.2199998</v>
      </c>
      <c r="C13" s="77">
        <v>127819810.97</v>
      </c>
      <c r="D13" s="216">
        <v>3776955350.1900001</v>
      </c>
    </row>
    <row r="14" spans="1:5" s="73" customFormat="1" ht="15.45" customHeight="1">
      <c r="A14" s="215" t="s">
        <v>469</v>
      </c>
      <c r="B14" s="77">
        <v>1234191363.1400001</v>
      </c>
      <c r="C14" s="77">
        <v>16634538.99</v>
      </c>
      <c r="D14" s="216">
        <v>1250825902.1300001</v>
      </c>
    </row>
    <row r="15" spans="1:5" s="73" customFormat="1" ht="15.45" customHeight="1">
      <c r="A15" s="215" t="s">
        <v>610</v>
      </c>
      <c r="B15" s="77">
        <v>21168508483.860001</v>
      </c>
      <c r="C15" s="77">
        <v>103850863.48</v>
      </c>
      <c r="D15" s="216">
        <v>21272359347.34</v>
      </c>
    </row>
    <row r="16" spans="1:5" s="73" customFormat="1" ht="15.45" customHeight="1">
      <c r="A16" s="215" t="s">
        <v>470</v>
      </c>
      <c r="B16" s="77">
        <v>6811624080.1700001</v>
      </c>
      <c r="C16" s="77">
        <v>941778213.66999996</v>
      </c>
      <c r="D16" s="216">
        <v>7753402293.8400002</v>
      </c>
    </row>
    <row r="17" spans="1:4" s="73" customFormat="1" ht="15.45" customHeight="1">
      <c r="A17" s="215" t="s">
        <v>611</v>
      </c>
      <c r="B17" s="77">
        <v>564498149.99000001</v>
      </c>
      <c r="C17" s="77">
        <v>8635449.0899999999</v>
      </c>
      <c r="D17" s="216">
        <v>573133599.08000004</v>
      </c>
    </row>
    <row r="18" spans="1:4" s="73" customFormat="1" ht="15.45" customHeight="1">
      <c r="A18" s="215" t="s">
        <v>612</v>
      </c>
      <c r="B18" s="77">
        <v>2754263766.0500002</v>
      </c>
      <c r="C18" s="77">
        <v>424955624</v>
      </c>
      <c r="D18" s="216">
        <v>3179219390.0500002</v>
      </c>
    </row>
    <row r="19" spans="1:4" s="73" customFormat="1" ht="15.45" customHeight="1">
      <c r="A19" s="215" t="s">
        <v>564</v>
      </c>
      <c r="B19" s="77">
        <v>1168153234.47</v>
      </c>
      <c r="C19" s="77">
        <v>694828856.33000004</v>
      </c>
      <c r="D19" s="216">
        <v>1862982090.8</v>
      </c>
    </row>
    <row r="20" spans="1:4" s="73" customFormat="1" ht="15.45" customHeight="1">
      <c r="A20" s="215" t="s">
        <v>471</v>
      </c>
      <c r="B20" s="77">
        <v>8272275283.2499905</v>
      </c>
      <c r="C20" s="77">
        <v>120555976.68000001</v>
      </c>
      <c r="D20" s="216">
        <v>8392831259.9299898</v>
      </c>
    </row>
    <row r="21" spans="1:4" s="73" customFormat="1" ht="15.45" customHeight="1">
      <c r="A21" s="215" t="s">
        <v>613</v>
      </c>
      <c r="B21" s="77">
        <v>215062472.24000001</v>
      </c>
      <c r="C21" s="77">
        <v>36993841.020000003</v>
      </c>
      <c r="D21" s="216">
        <v>252056313.25999999</v>
      </c>
    </row>
    <row r="22" spans="1:4" s="73" customFormat="1" ht="15.45" customHeight="1">
      <c r="A22" s="215" t="s">
        <v>566</v>
      </c>
      <c r="B22" s="77">
        <v>590263210.33000004</v>
      </c>
      <c r="C22" s="77">
        <v>69326535.269999996</v>
      </c>
      <c r="D22" s="216">
        <v>659589745.60000002</v>
      </c>
    </row>
    <row r="23" spans="1:4" s="73" customFormat="1" ht="16.95" customHeight="1">
      <c r="A23" s="215" t="s">
        <v>472</v>
      </c>
      <c r="B23" s="77">
        <v>370672044.16000003</v>
      </c>
      <c r="C23" s="77">
        <v>55006428.369999997</v>
      </c>
      <c r="D23" s="216">
        <v>425678472.52999997</v>
      </c>
    </row>
    <row r="24" spans="1:4" s="73" customFormat="1" ht="13.8" customHeight="1">
      <c r="A24" s="215" t="s">
        <v>567</v>
      </c>
      <c r="B24" s="77">
        <v>7568517.6799999997</v>
      </c>
      <c r="C24" s="77">
        <v>15756602.52</v>
      </c>
      <c r="D24" s="216">
        <v>23325120.199999999</v>
      </c>
    </row>
    <row r="25" spans="1:4" ht="22.8" customHeight="1">
      <c r="A25" s="183" t="s">
        <v>473</v>
      </c>
      <c r="B25" s="157">
        <v>273582558447.34</v>
      </c>
      <c r="C25" s="157">
        <v>5289034335.9499998</v>
      </c>
      <c r="D25" s="184">
        <v>278871592783.28998</v>
      </c>
    </row>
    <row r="26" spans="1:4" ht="55.2" customHeight="1">
      <c r="A26" s="256" t="s">
        <v>94</v>
      </c>
      <c r="B26" s="256"/>
      <c r="C26" s="75"/>
      <c r="D26" s="75"/>
    </row>
    <row r="28" spans="1:4">
      <c r="A28" s="253" t="s">
        <v>464</v>
      </c>
      <c r="B28" s="251" t="s">
        <v>589</v>
      </c>
      <c r="C28" s="251"/>
      <c r="D28" s="252"/>
    </row>
    <row r="29" spans="1:4">
      <c r="A29" s="254"/>
      <c r="B29" s="213" t="s">
        <v>410</v>
      </c>
      <c r="C29" s="213" t="s">
        <v>411</v>
      </c>
      <c r="D29" s="214" t="s">
        <v>13</v>
      </c>
    </row>
    <row r="30" spans="1:4" ht="15.75" customHeight="1">
      <c r="A30" s="215" t="s">
        <v>466</v>
      </c>
      <c r="B30" s="77">
        <v>27543938944.23</v>
      </c>
      <c r="C30" s="77">
        <v>5511938887.0799999</v>
      </c>
      <c r="D30" s="216">
        <v>33055877831.310001</v>
      </c>
    </row>
    <row r="31" spans="1:4" ht="15.75" customHeight="1">
      <c r="A31" s="215" t="s">
        <v>609</v>
      </c>
      <c r="B31" s="77">
        <v>5038736807.5699997</v>
      </c>
      <c r="C31" s="77">
        <v>44360961.939999998</v>
      </c>
      <c r="D31" s="216">
        <v>5083097769.5100002</v>
      </c>
    </row>
    <row r="32" spans="1:4" ht="15.75" customHeight="1">
      <c r="A32" s="215" t="s">
        <v>467</v>
      </c>
      <c r="B32" s="77">
        <v>22726710.920000002</v>
      </c>
      <c r="C32" s="77">
        <v>5347338.4800000004</v>
      </c>
      <c r="D32" s="216">
        <v>28074049.399999999</v>
      </c>
    </row>
    <row r="33" spans="1:4" ht="15.75" customHeight="1">
      <c r="A33" s="215" t="s">
        <v>468</v>
      </c>
      <c r="B33" s="77">
        <v>82422149.340000004</v>
      </c>
      <c r="C33" s="77">
        <v>94105844.980000004</v>
      </c>
      <c r="D33" s="216">
        <v>176527994.31999999</v>
      </c>
    </row>
    <row r="34" spans="1:4" ht="15.75" customHeight="1">
      <c r="A34" s="215" t="s">
        <v>469</v>
      </c>
      <c r="B34" s="77">
        <v>3369462.95</v>
      </c>
      <c r="C34" s="77">
        <v>14650366.890000001</v>
      </c>
      <c r="D34" s="216">
        <v>18019829.84</v>
      </c>
    </row>
    <row r="35" spans="1:4" ht="15.75" customHeight="1">
      <c r="A35" s="215" t="s">
        <v>610</v>
      </c>
      <c r="B35" s="77">
        <v>347981365.52999997</v>
      </c>
      <c r="C35" s="77">
        <v>22239490.370000001</v>
      </c>
      <c r="D35" s="216">
        <v>370220855.89999998</v>
      </c>
    </row>
    <row r="36" spans="1:4" ht="15.75" customHeight="1">
      <c r="A36" s="215" t="s">
        <v>470</v>
      </c>
      <c r="B36" s="77">
        <v>308449220.77999997</v>
      </c>
      <c r="C36" s="77">
        <v>1356692299.1700001</v>
      </c>
      <c r="D36" s="216">
        <v>1665141519.95</v>
      </c>
    </row>
    <row r="37" spans="1:4" ht="15.75" customHeight="1">
      <c r="A37" s="215" t="s">
        <v>611</v>
      </c>
      <c r="B37" s="77">
        <v>53245509.700000003</v>
      </c>
      <c r="C37" s="77">
        <v>439995477.33999997</v>
      </c>
      <c r="D37" s="216">
        <v>493240987.04000002</v>
      </c>
    </row>
    <row r="38" spans="1:4" ht="15.75" customHeight="1">
      <c r="A38" s="215" t="s">
        <v>612</v>
      </c>
      <c r="B38" s="77">
        <v>791924833.21000004</v>
      </c>
      <c r="C38" s="77">
        <v>1476445306.0599999</v>
      </c>
      <c r="D38" s="216">
        <v>2268370139.27</v>
      </c>
    </row>
    <row r="39" spans="1:4" ht="15.75" customHeight="1">
      <c r="A39" s="215" t="s">
        <v>564</v>
      </c>
      <c r="B39" s="77">
        <v>322939733.06</v>
      </c>
      <c r="C39" s="77">
        <v>56915979.549999997</v>
      </c>
      <c r="D39" s="216">
        <v>379855712.61000001</v>
      </c>
    </row>
    <row r="40" spans="1:4" ht="15.75" customHeight="1">
      <c r="A40" s="215" t="s">
        <v>471</v>
      </c>
      <c r="B40" s="77">
        <v>1534463055.01</v>
      </c>
      <c r="C40" s="77">
        <v>235741750.94999999</v>
      </c>
      <c r="D40" s="216">
        <v>1770204805.96</v>
      </c>
    </row>
    <row r="41" spans="1:4" ht="15.75" customHeight="1">
      <c r="A41" s="215" t="s">
        <v>613</v>
      </c>
      <c r="B41" s="77">
        <v>62746984.210000001</v>
      </c>
      <c r="C41" s="77">
        <v>55734909.229999997</v>
      </c>
      <c r="D41" s="216">
        <v>118481893.44</v>
      </c>
    </row>
    <row r="42" spans="1:4" ht="15.75" customHeight="1">
      <c r="A42" s="215" t="s">
        <v>566</v>
      </c>
      <c r="B42" s="77">
        <v>353723477.69999999</v>
      </c>
      <c r="C42" s="77">
        <v>104009816.67</v>
      </c>
      <c r="D42" s="216">
        <v>457733294.37</v>
      </c>
    </row>
    <row r="43" spans="1:4" ht="19.05" customHeight="1">
      <c r="A43" s="215" t="s">
        <v>472</v>
      </c>
      <c r="B43" s="77">
        <v>1041069.65</v>
      </c>
      <c r="C43" s="77">
        <v>1245315</v>
      </c>
      <c r="D43" s="216">
        <v>2286384.65</v>
      </c>
    </row>
    <row r="44" spans="1:4" ht="13.95" customHeight="1">
      <c r="A44" s="215" t="s">
        <v>567</v>
      </c>
      <c r="B44" s="77">
        <v>343253.88</v>
      </c>
      <c r="C44" s="77">
        <v>40614897.18</v>
      </c>
      <c r="D44" s="216">
        <v>40958151.060000002</v>
      </c>
    </row>
    <row r="45" spans="1:4" ht="19.05" customHeight="1">
      <c r="A45" s="183" t="s">
        <v>590</v>
      </c>
      <c r="B45" s="157">
        <v>36468052577.739998</v>
      </c>
      <c r="C45" s="157">
        <v>9460038640.8899994</v>
      </c>
      <c r="D45" s="184">
        <v>45928091218.629997</v>
      </c>
    </row>
    <row r="46" spans="1:4" ht="79.5" customHeight="1">
      <c r="A46" s="256" t="s">
        <v>95</v>
      </c>
      <c r="B46" s="256"/>
    </row>
    <row r="48" spans="1:4">
      <c r="A48" s="253" t="s">
        <v>464</v>
      </c>
      <c r="B48" s="251" t="s">
        <v>516</v>
      </c>
      <c r="C48" s="251"/>
      <c r="D48" s="252"/>
    </row>
    <row r="49" spans="1:4">
      <c r="A49" s="257"/>
      <c r="B49" s="217" t="s">
        <v>410</v>
      </c>
      <c r="C49" s="217" t="s">
        <v>411</v>
      </c>
      <c r="D49" s="218" t="s">
        <v>13</v>
      </c>
    </row>
    <row r="50" spans="1:4" ht="15.75" customHeight="1">
      <c r="A50" s="219" t="s">
        <v>466</v>
      </c>
      <c r="B50" s="220">
        <v>118262429629.50999</v>
      </c>
      <c r="C50" s="220">
        <v>3899301536</v>
      </c>
      <c r="D50" s="221">
        <v>122161731165.50999</v>
      </c>
    </row>
    <row r="51" spans="1:4" ht="15.75" customHeight="1">
      <c r="A51" s="215" t="s">
        <v>609</v>
      </c>
      <c r="B51" s="77"/>
      <c r="C51" s="77"/>
      <c r="D51" s="216"/>
    </row>
    <row r="52" spans="1:4" ht="15.75" customHeight="1">
      <c r="A52" s="215" t="s">
        <v>467</v>
      </c>
      <c r="B52" s="77"/>
      <c r="C52" s="77"/>
      <c r="D52" s="216"/>
    </row>
    <row r="53" spans="1:4" ht="15.75" customHeight="1">
      <c r="A53" s="215" t="s">
        <v>468</v>
      </c>
      <c r="B53" s="77"/>
      <c r="C53" s="77"/>
      <c r="D53" s="216"/>
    </row>
    <row r="54" spans="1:4" ht="15.75" customHeight="1">
      <c r="A54" s="215" t="s">
        <v>469</v>
      </c>
      <c r="B54" s="77"/>
      <c r="C54" s="77"/>
      <c r="D54" s="216"/>
    </row>
    <row r="55" spans="1:4" ht="15.75" customHeight="1">
      <c r="A55" s="215" t="s">
        <v>610</v>
      </c>
      <c r="B55" s="77"/>
      <c r="C55" s="77"/>
      <c r="D55" s="216"/>
    </row>
    <row r="56" spans="1:4" ht="15.75" customHeight="1">
      <c r="A56" s="215" t="s">
        <v>470</v>
      </c>
      <c r="B56" s="77"/>
      <c r="C56" s="77"/>
      <c r="D56" s="216"/>
    </row>
    <row r="57" spans="1:4" ht="15.75" customHeight="1">
      <c r="A57" s="215" t="s">
        <v>611</v>
      </c>
      <c r="B57" s="77"/>
      <c r="C57" s="77"/>
      <c r="D57" s="216"/>
    </row>
    <row r="58" spans="1:4" ht="15.75" customHeight="1">
      <c r="A58" s="215" t="s">
        <v>612</v>
      </c>
      <c r="B58" s="77"/>
      <c r="C58" s="77"/>
      <c r="D58" s="216"/>
    </row>
    <row r="59" spans="1:4" ht="15.75" customHeight="1">
      <c r="A59" s="215" t="s">
        <v>564</v>
      </c>
      <c r="B59" s="77"/>
      <c r="C59" s="77"/>
      <c r="D59" s="216"/>
    </row>
    <row r="60" spans="1:4" ht="15.75" customHeight="1">
      <c r="A60" s="215" t="s">
        <v>471</v>
      </c>
      <c r="B60" s="77"/>
      <c r="C60" s="77"/>
      <c r="D60" s="216"/>
    </row>
    <row r="61" spans="1:4" ht="15.75" customHeight="1">
      <c r="A61" s="215" t="s">
        <v>613</v>
      </c>
      <c r="B61" s="77"/>
      <c r="C61" s="77"/>
      <c r="D61" s="216"/>
    </row>
    <row r="62" spans="1:4" ht="15.75" customHeight="1">
      <c r="A62" s="215" t="s">
        <v>566</v>
      </c>
      <c r="B62" s="77">
        <v>1150673.74</v>
      </c>
      <c r="C62" s="77">
        <v>0</v>
      </c>
      <c r="D62" s="216">
        <v>1150673.74</v>
      </c>
    </row>
    <row r="63" spans="1:4" ht="15" customHeight="1">
      <c r="A63" s="215" t="s">
        <v>472</v>
      </c>
      <c r="B63" s="77"/>
      <c r="C63" s="77"/>
      <c r="D63" s="216"/>
    </row>
    <row r="64" spans="1:4" ht="13.95" customHeight="1">
      <c r="A64" s="222" t="s">
        <v>567</v>
      </c>
      <c r="B64" s="223"/>
      <c r="C64" s="223"/>
      <c r="D64" s="224"/>
    </row>
    <row r="65" spans="1:7" ht="23.25" customHeight="1">
      <c r="A65" s="225" t="s">
        <v>517</v>
      </c>
      <c r="B65" s="226">
        <v>118263580303.25</v>
      </c>
      <c r="C65" s="226">
        <v>3899301536</v>
      </c>
      <c r="D65" s="227">
        <v>122162881839.25</v>
      </c>
    </row>
    <row r="66" spans="1:7" ht="67.8" customHeight="1">
      <c r="A66" s="255" t="s">
        <v>59</v>
      </c>
      <c r="B66" s="255"/>
    </row>
    <row r="68" spans="1:7">
      <c r="A68" s="253" t="s">
        <v>464</v>
      </c>
      <c r="B68" s="251" t="s">
        <v>59</v>
      </c>
      <c r="C68" s="251"/>
      <c r="D68" s="252"/>
    </row>
    <row r="69" spans="1:7">
      <c r="A69" s="254"/>
      <c r="B69" s="213" t="s">
        <v>410</v>
      </c>
      <c r="C69" s="213" t="s">
        <v>411</v>
      </c>
      <c r="D69" s="214" t="s">
        <v>13</v>
      </c>
    </row>
    <row r="70" spans="1:7" ht="15.75" customHeight="1">
      <c r="A70" s="215" t="s">
        <v>466</v>
      </c>
      <c r="B70" s="77">
        <v>290341492123.22998</v>
      </c>
      <c r="C70" s="77">
        <v>10939095466.969999</v>
      </c>
      <c r="D70" s="216">
        <v>301280587590.20001</v>
      </c>
    </row>
    <row r="71" spans="1:7" ht="15.75" customHeight="1">
      <c r="A71" s="215" t="s">
        <v>609</v>
      </c>
      <c r="B71" s="77">
        <v>5160498705.5600004</v>
      </c>
      <c r="C71" s="77">
        <v>85097650.299999997</v>
      </c>
      <c r="D71" s="216">
        <v>5245596355.8599997</v>
      </c>
      <c r="G71" s="122"/>
    </row>
    <row r="72" spans="1:7" ht="15.75" customHeight="1">
      <c r="A72" s="215" t="s">
        <v>467</v>
      </c>
      <c r="B72" s="77">
        <v>82142183566.220001</v>
      </c>
      <c r="C72" s="77">
        <v>1109647201.79</v>
      </c>
      <c r="D72" s="216">
        <v>83251830768.009995</v>
      </c>
    </row>
    <row r="73" spans="1:7" ht="15.75" customHeight="1">
      <c r="A73" s="215" t="s">
        <v>468</v>
      </c>
      <c r="B73" s="77">
        <v>3731557688.5599999</v>
      </c>
      <c r="C73" s="77">
        <v>221925655.94999999</v>
      </c>
      <c r="D73" s="216">
        <v>3953483344.5100002</v>
      </c>
    </row>
    <row r="74" spans="1:7" ht="15.75" customHeight="1">
      <c r="A74" s="215" t="s">
        <v>469</v>
      </c>
      <c r="B74" s="77">
        <v>1237560826.0899999</v>
      </c>
      <c r="C74" s="77">
        <v>31284905.879999999</v>
      </c>
      <c r="D74" s="216">
        <v>1268845731.97</v>
      </c>
    </row>
    <row r="75" spans="1:7" ht="15.75" customHeight="1">
      <c r="A75" s="215" t="s">
        <v>610</v>
      </c>
      <c r="B75" s="77">
        <v>21516489849.389999</v>
      </c>
      <c r="C75" s="77">
        <v>126090353.84999999</v>
      </c>
      <c r="D75" s="216">
        <v>21642580203.240002</v>
      </c>
    </row>
    <row r="76" spans="1:7" ht="15.75" customHeight="1">
      <c r="A76" s="215" t="s">
        <v>470</v>
      </c>
      <c r="B76" s="77">
        <v>7120073300.9499998</v>
      </c>
      <c r="C76" s="77">
        <v>2298470512.8400002</v>
      </c>
      <c r="D76" s="216">
        <v>9418543813.7900009</v>
      </c>
    </row>
    <row r="77" spans="1:7" ht="15.75" customHeight="1">
      <c r="A77" s="215" t="s">
        <v>611</v>
      </c>
      <c r="B77" s="77">
        <v>617743659.69000006</v>
      </c>
      <c r="C77" s="77">
        <v>448630926.43000001</v>
      </c>
      <c r="D77" s="216">
        <v>1066374586.12</v>
      </c>
    </row>
    <row r="78" spans="1:7" ht="15.75" customHeight="1">
      <c r="A78" s="215" t="s">
        <v>612</v>
      </c>
      <c r="B78" s="77">
        <v>3546188599.2599902</v>
      </c>
      <c r="C78" s="77">
        <v>1901400930.0599999</v>
      </c>
      <c r="D78" s="216">
        <v>5447589529.3199997</v>
      </c>
    </row>
    <row r="79" spans="1:7" ht="15.75" customHeight="1">
      <c r="A79" s="215" t="s">
        <v>564</v>
      </c>
      <c r="B79" s="77">
        <v>1491092967.53</v>
      </c>
      <c r="C79" s="77">
        <v>751744835.88</v>
      </c>
      <c r="D79" s="216">
        <v>2242837803.4099998</v>
      </c>
    </row>
    <row r="80" spans="1:7" ht="15.75" customHeight="1">
      <c r="A80" s="215" t="s">
        <v>471</v>
      </c>
      <c r="B80" s="77">
        <v>9806738338.2599792</v>
      </c>
      <c r="C80" s="77">
        <v>356297727.63</v>
      </c>
      <c r="D80" s="216">
        <v>10163036065.889999</v>
      </c>
    </row>
    <row r="81" spans="1:4" ht="15.75" customHeight="1">
      <c r="A81" s="215" t="s">
        <v>613</v>
      </c>
      <c r="B81" s="77">
        <v>277809456.44999999</v>
      </c>
      <c r="C81" s="77">
        <v>92728750.25</v>
      </c>
      <c r="D81" s="216">
        <v>370538206.69999999</v>
      </c>
    </row>
    <row r="82" spans="1:4" ht="15.75" customHeight="1">
      <c r="A82" s="215" t="s">
        <v>566</v>
      </c>
      <c r="B82" s="77">
        <v>945137361.76999998</v>
      </c>
      <c r="C82" s="77">
        <v>173336351.94</v>
      </c>
      <c r="D82" s="216">
        <v>1118473713.71</v>
      </c>
    </row>
    <row r="83" spans="1:4" ht="16.05" customHeight="1">
      <c r="A83" s="215" t="s">
        <v>472</v>
      </c>
      <c r="B83" s="77">
        <v>371713113.81</v>
      </c>
      <c r="C83" s="77">
        <v>56251743.369999997</v>
      </c>
      <c r="D83" s="216">
        <v>427964857.18000001</v>
      </c>
    </row>
    <row r="84" spans="1:4" ht="18" customHeight="1">
      <c r="A84" s="215" t="s">
        <v>567</v>
      </c>
      <c r="B84" s="77">
        <v>7911771.5599999996</v>
      </c>
      <c r="C84" s="77">
        <v>56371499.700000003</v>
      </c>
      <c r="D84" s="216">
        <v>64283271.259999998</v>
      </c>
    </row>
    <row r="85" spans="1:4" ht="19.05" customHeight="1">
      <c r="A85" s="183" t="s">
        <v>59</v>
      </c>
      <c r="B85" s="157">
        <v>428314191328.33002</v>
      </c>
      <c r="C85" s="157">
        <v>18648374512.84</v>
      </c>
      <c r="D85" s="184">
        <v>446962565841.16998</v>
      </c>
    </row>
  </sheetData>
  <mergeCells count="14">
    <mergeCell ref="A1:D1"/>
    <mergeCell ref="A26:B26"/>
    <mergeCell ref="A2:E2"/>
    <mergeCell ref="A6:C6"/>
    <mergeCell ref="A8:A9"/>
    <mergeCell ref="B8:D8"/>
    <mergeCell ref="B28:D28"/>
    <mergeCell ref="A28:A29"/>
    <mergeCell ref="A66:B66"/>
    <mergeCell ref="A68:A69"/>
    <mergeCell ref="B68:D68"/>
    <mergeCell ref="A46:B46"/>
    <mergeCell ref="A48:A49"/>
    <mergeCell ref="B48:D48"/>
  </mergeCells>
  <pageMargins left="0.7" right="0.7" top="0.75" bottom="0.75" header="0.3" footer="0.3"/>
  <pageSetup paperSize="9"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D93"/>
  <sheetViews>
    <sheetView showGridLines="0" topLeftCell="A76" zoomScale="80" zoomScaleNormal="80" workbookViewId="0">
      <selection activeCell="A98" sqref="A98"/>
    </sheetView>
  </sheetViews>
  <sheetFormatPr defaultColWidth="9.21875" defaultRowHeight="13.2"/>
  <cols>
    <col min="1" max="1" width="112.21875" style="72" customWidth="1"/>
    <col min="2" max="2" width="17.77734375" style="72" customWidth="1"/>
    <col min="3" max="3" width="17.21875" style="72" customWidth="1"/>
    <col min="4" max="4" width="16.77734375" style="72" customWidth="1"/>
    <col min="5" max="16384" width="9.21875" style="72"/>
  </cols>
  <sheetData>
    <row r="1" spans="1:4" s="81" customFormat="1" ht="17.25" customHeight="1">
      <c r="A1" s="258" t="s">
        <v>209</v>
      </c>
      <c r="B1" s="258"/>
      <c r="C1" s="258"/>
      <c r="D1" s="258"/>
    </row>
    <row r="2" spans="1:4" s="81" customFormat="1" ht="15.75" customHeight="1">
      <c r="A2" s="259"/>
      <c r="B2" s="259"/>
      <c r="C2" s="259"/>
      <c r="D2" s="259"/>
    </row>
    <row r="3" spans="1:4" s="81" customFormat="1" ht="15.75" customHeight="1">
      <c r="B3" s="87" t="s">
        <v>963</v>
      </c>
      <c r="C3" s="87"/>
      <c r="D3" s="87"/>
    </row>
    <row r="4" spans="1:4" s="81" customFormat="1" ht="11.4">
      <c r="A4" s="88"/>
      <c r="B4" s="88"/>
      <c r="C4" s="88"/>
      <c r="D4" s="88"/>
    </row>
    <row r="5" spans="1:4" ht="38.700000000000003" customHeight="1">
      <c r="A5" s="131" t="s">
        <v>463</v>
      </c>
      <c r="B5" s="114" t="s">
        <v>410</v>
      </c>
      <c r="C5" s="114" t="s">
        <v>411</v>
      </c>
      <c r="D5" s="115" t="s">
        <v>13</v>
      </c>
    </row>
    <row r="6" spans="1:4" ht="22.05" customHeight="1">
      <c r="A6" s="116" t="s">
        <v>518</v>
      </c>
      <c r="B6" s="109">
        <v>40646329714.400002</v>
      </c>
      <c r="C6" s="109">
        <v>1403911271.0799999</v>
      </c>
      <c r="D6" s="110">
        <v>42050240985.480003</v>
      </c>
    </row>
    <row r="7" spans="1:4">
      <c r="A7" s="76" t="s">
        <v>614</v>
      </c>
      <c r="B7" s="77">
        <v>26426836448.220001</v>
      </c>
      <c r="C7" s="77">
        <v>1371307058.3</v>
      </c>
      <c r="D7" s="111">
        <v>27798143506.52</v>
      </c>
    </row>
    <row r="8" spans="1:4">
      <c r="A8" s="76" t="s">
        <v>519</v>
      </c>
      <c r="B8" s="77">
        <v>237303314.63</v>
      </c>
      <c r="C8" s="77">
        <v>25117394.98</v>
      </c>
      <c r="D8" s="111">
        <v>262420709.61000001</v>
      </c>
    </row>
    <row r="9" spans="1:4" ht="25.95" customHeight="1">
      <c r="A9" s="76" t="s">
        <v>520</v>
      </c>
      <c r="B9" s="77">
        <v>13617247004.26</v>
      </c>
      <c r="C9" s="77">
        <v>7244540.7999999998</v>
      </c>
      <c r="D9" s="111">
        <v>13624491545.059999</v>
      </c>
    </row>
    <row r="10" spans="1:4">
      <c r="A10" s="76" t="s">
        <v>521</v>
      </c>
      <c r="B10" s="77">
        <v>364942947.29000002</v>
      </c>
      <c r="C10" s="77">
        <v>242277</v>
      </c>
      <c r="D10" s="111">
        <v>365185224.29000002</v>
      </c>
    </row>
    <row r="11" spans="1:4" ht="25.5" customHeight="1">
      <c r="A11" s="116" t="s">
        <v>522</v>
      </c>
      <c r="B11" s="109">
        <v>3981405076.8000002</v>
      </c>
      <c r="C11" s="109">
        <v>533811383.52999997</v>
      </c>
      <c r="D11" s="110">
        <v>4515216460.3299999</v>
      </c>
    </row>
    <row r="12" spans="1:4">
      <c r="A12" s="76" t="s">
        <v>615</v>
      </c>
      <c r="B12" s="77">
        <v>523818799.44999999</v>
      </c>
      <c r="C12" s="77">
        <v>60291810.990000002</v>
      </c>
      <c r="D12" s="111">
        <v>584110610.44000006</v>
      </c>
    </row>
    <row r="13" spans="1:4">
      <c r="A13" s="76" t="s">
        <v>616</v>
      </c>
      <c r="B13" s="77">
        <v>3302253270.4099998</v>
      </c>
      <c r="C13" s="77">
        <v>440823352.38</v>
      </c>
      <c r="D13" s="111">
        <v>3743076622.79</v>
      </c>
    </row>
    <row r="14" spans="1:4">
      <c r="A14" s="76" t="s">
        <v>617</v>
      </c>
      <c r="B14" s="77">
        <v>155333006.94</v>
      </c>
      <c r="C14" s="77">
        <v>32696220.16</v>
      </c>
      <c r="D14" s="111">
        <v>188029227.09999999</v>
      </c>
    </row>
    <row r="15" spans="1:4">
      <c r="A15" s="76" t="s">
        <v>618</v>
      </c>
      <c r="B15" s="77">
        <v>0</v>
      </c>
      <c r="C15" s="77">
        <v>0</v>
      </c>
      <c r="D15" s="111">
        <v>0</v>
      </c>
    </row>
    <row r="16" spans="1:4">
      <c r="A16" s="116" t="s">
        <v>523</v>
      </c>
      <c r="B16" s="109">
        <v>2223839359.0700002</v>
      </c>
      <c r="C16" s="109">
        <v>1280905.48</v>
      </c>
      <c r="D16" s="110">
        <v>2225120264.5500002</v>
      </c>
    </row>
    <row r="17" spans="1:4">
      <c r="A17" s="76" t="s">
        <v>619</v>
      </c>
      <c r="B17" s="77">
        <v>2223839359.0700002</v>
      </c>
      <c r="C17" s="77">
        <v>1280905.48</v>
      </c>
      <c r="D17" s="111">
        <v>2225120264.5500002</v>
      </c>
    </row>
    <row r="18" spans="1:4">
      <c r="A18" s="116" t="s">
        <v>524</v>
      </c>
      <c r="B18" s="109">
        <v>127739724179.42</v>
      </c>
      <c r="C18" s="109">
        <v>2581208587.5799999</v>
      </c>
      <c r="D18" s="110">
        <v>130320932767</v>
      </c>
    </row>
    <row r="19" spans="1:4">
      <c r="A19" s="76" t="s">
        <v>620</v>
      </c>
      <c r="B19" s="77">
        <v>4672409400.6499996</v>
      </c>
      <c r="C19" s="77">
        <v>37682617.979999997</v>
      </c>
      <c r="D19" s="111">
        <v>4710092018.6300001</v>
      </c>
    </row>
    <row r="20" spans="1:4">
      <c r="A20" s="117" t="s">
        <v>621</v>
      </c>
      <c r="B20" s="112">
        <v>2951041147.71</v>
      </c>
      <c r="C20" s="112">
        <v>50073.38</v>
      </c>
      <c r="D20" s="113">
        <v>2951091221.0900002</v>
      </c>
    </row>
    <row r="21" spans="1:4">
      <c r="A21" s="117" t="s">
        <v>622</v>
      </c>
      <c r="B21" s="112">
        <v>1251057453.3099999</v>
      </c>
      <c r="C21" s="112">
        <v>24005114.359999999</v>
      </c>
      <c r="D21" s="113">
        <v>1275062567.6700001</v>
      </c>
    </row>
    <row r="22" spans="1:4">
      <c r="A22" s="117" t="s">
        <v>623</v>
      </c>
      <c r="B22" s="112">
        <v>244331922.62</v>
      </c>
      <c r="C22" s="112">
        <v>13380830.24</v>
      </c>
      <c r="D22" s="113">
        <v>257712752.86000001</v>
      </c>
    </row>
    <row r="23" spans="1:4">
      <c r="A23" s="117" t="s">
        <v>624</v>
      </c>
      <c r="B23" s="112">
        <v>225978877.00999999</v>
      </c>
      <c r="C23" s="112">
        <v>246600</v>
      </c>
      <c r="D23" s="113">
        <v>226225477.00999999</v>
      </c>
    </row>
    <row r="24" spans="1:4">
      <c r="A24" s="76" t="s">
        <v>625</v>
      </c>
      <c r="B24" s="77">
        <v>41748761562.43</v>
      </c>
      <c r="C24" s="77">
        <v>2163700085.9400001</v>
      </c>
      <c r="D24" s="111">
        <v>43912461648.370003</v>
      </c>
    </row>
    <row r="25" spans="1:4" ht="23.55" customHeight="1">
      <c r="A25" s="117" t="s">
        <v>626</v>
      </c>
      <c r="B25" s="112">
        <v>38000185159.199997</v>
      </c>
      <c r="C25" s="112">
        <v>979168866.44000006</v>
      </c>
      <c r="D25" s="113">
        <v>38979354025.639999</v>
      </c>
    </row>
    <row r="26" spans="1:4">
      <c r="A26" s="117" t="s">
        <v>627</v>
      </c>
      <c r="B26" s="112">
        <v>2575859274.1399999</v>
      </c>
      <c r="C26" s="112">
        <v>501167798.44</v>
      </c>
      <c r="D26" s="113">
        <v>3077027072.5799999</v>
      </c>
    </row>
    <row r="27" spans="1:4">
      <c r="A27" s="117" t="s">
        <v>628</v>
      </c>
      <c r="B27" s="112">
        <v>1242009.1399999999</v>
      </c>
      <c r="C27" s="112">
        <v>1103659.27</v>
      </c>
      <c r="D27" s="113">
        <v>2345668.41</v>
      </c>
    </row>
    <row r="28" spans="1:4">
      <c r="A28" s="117" t="s">
        <v>629</v>
      </c>
      <c r="B28" s="112">
        <v>77934715.040000007</v>
      </c>
      <c r="C28" s="112">
        <v>0</v>
      </c>
      <c r="D28" s="113">
        <v>77934715.040000007</v>
      </c>
    </row>
    <row r="29" spans="1:4" ht="25.5" customHeight="1">
      <c r="A29" s="117" t="s">
        <v>630</v>
      </c>
      <c r="B29" s="112">
        <v>1093540404.9100001</v>
      </c>
      <c r="C29" s="112">
        <v>682259761.78999996</v>
      </c>
      <c r="D29" s="113">
        <v>1775800166.7</v>
      </c>
    </row>
    <row r="30" spans="1:4">
      <c r="A30" s="117" t="s">
        <v>923</v>
      </c>
      <c r="B30" s="112"/>
      <c r="C30" s="112"/>
      <c r="D30" s="113"/>
    </row>
    <row r="31" spans="1:4">
      <c r="A31" s="76" t="s">
        <v>631</v>
      </c>
      <c r="B31" s="77">
        <v>81318553216.339996</v>
      </c>
      <c r="C31" s="77">
        <v>379825883.66000003</v>
      </c>
      <c r="D31" s="111">
        <v>81698379100</v>
      </c>
    </row>
    <row r="32" spans="1:4" ht="23.55" customHeight="1">
      <c r="A32" s="116" t="s">
        <v>525</v>
      </c>
      <c r="B32" s="109">
        <v>5784057957.2799997</v>
      </c>
      <c r="C32" s="109">
        <v>627255993.77999997</v>
      </c>
      <c r="D32" s="110">
        <v>6411313951.0600004</v>
      </c>
    </row>
    <row r="33" spans="1:4">
      <c r="A33" s="76" t="s">
        <v>632</v>
      </c>
      <c r="B33" s="77">
        <v>4789253663.5699997</v>
      </c>
      <c r="C33" s="77">
        <v>342084769.88</v>
      </c>
      <c r="D33" s="111">
        <v>5131338433.4499998</v>
      </c>
    </row>
    <row r="34" spans="1:4" ht="21.45" customHeight="1">
      <c r="A34" s="76" t="s">
        <v>633</v>
      </c>
      <c r="B34" s="77">
        <v>185898564.46000001</v>
      </c>
      <c r="C34" s="77">
        <v>258330375.96000001</v>
      </c>
      <c r="D34" s="111">
        <v>444228940.42000002</v>
      </c>
    </row>
    <row r="35" spans="1:4">
      <c r="A35" s="76" t="s">
        <v>634</v>
      </c>
      <c r="B35" s="77">
        <v>808905729.25</v>
      </c>
      <c r="C35" s="77">
        <v>26840847.940000001</v>
      </c>
      <c r="D35" s="111">
        <v>835746577.19000006</v>
      </c>
    </row>
    <row r="36" spans="1:4" ht="25.5" customHeight="1">
      <c r="A36" s="116" t="s">
        <v>526</v>
      </c>
      <c r="B36" s="109">
        <v>2311417867.4000001</v>
      </c>
      <c r="C36" s="109">
        <v>120856144.23999999</v>
      </c>
      <c r="D36" s="110">
        <v>2432274011.6399999</v>
      </c>
    </row>
    <row r="37" spans="1:4">
      <c r="A37" s="76" t="s">
        <v>635</v>
      </c>
      <c r="B37" s="77">
        <v>154764179.56999999</v>
      </c>
      <c r="C37" s="77">
        <v>45715639.799999997</v>
      </c>
      <c r="D37" s="111">
        <v>200479819.37</v>
      </c>
    </row>
    <row r="38" spans="1:4" ht="24.45" customHeight="1">
      <c r="A38" s="76" t="s">
        <v>636</v>
      </c>
      <c r="B38" s="77">
        <v>2156653687.8299999</v>
      </c>
      <c r="C38" s="77">
        <v>75140504.439999998</v>
      </c>
      <c r="D38" s="111">
        <v>2231794192.27</v>
      </c>
    </row>
    <row r="39" spans="1:4">
      <c r="A39" s="116" t="s">
        <v>527</v>
      </c>
      <c r="B39" s="109">
        <v>584132150.75999999</v>
      </c>
      <c r="C39" s="109">
        <v>13148666.810000001</v>
      </c>
      <c r="D39" s="110">
        <v>597280817.57000005</v>
      </c>
    </row>
    <row r="40" spans="1:4">
      <c r="A40" s="76" t="s">
        <v>637</v>
      </c>
      <c r="B40" s="77">
        <v>584132150.75999999</v>
      </c>
      <c r="C40" s="77">
        <v>13148666.810000001</v>
      </c>
      <c r="D40" s="111">
        <v>597280817.57000005</v>
      </c>
    </row>
    <row r="41" spans="1:4">
      <c r="A41" s="116" t="s">
        <v>638</v>
      </c>
      <c r="B41" s="109">
        <v>10484686063.360001</v>
      </c>
      <c r="C41" s="109">
        <v>0</v>
      </c>
      <c r="D41" s="110">
        <v>10484686063.360001</v>
      </c>
    </row>
    <row r="42" spans="1:4" ht="22.95" customHeight="1">
      <c r="A42" s="76" t="s">
        <v>639</v>
      </c>
      <c r="B42" s="77">
        <v>10484686063.360001</v>
      </c>
      <c r="C42" s="77">
        <v>0</v>
      </c>
      <c r="D42" s="111">
        <v>10484686063.360001</v>
      </c>
    </row>
    <row r="43" spans="1:4">
      <c r="A43" s="116" t="s">
        <v>640</v>
      </c>
      <c r="B43" s="109">
        <v>40597371605.349998</v>
      </c>
      <c r="C43" s="109">
        <v>1015426.71</v>
      </c>
      <c r="D43" s="110">
        <v>40598387032.059998</v>
      </c>
    </row>
    <row r="44" spans="1:4">
      <c r="A44" s="76" t="s">
        <v>641</v>
      </c>
      <c r="B44" s="77">
        <v>39611684319.669998</v>
      </c>
      <c r="C44" s="77">
        <v>0</v>
      </c>
      <c r="D44" s="111">
        <v>39611684319.669998</v>
      </c>
    </row>
    <row r="45" spans="1:4" ht="22.8" customHeight="1">
      <c r="A45" s="76" t="s">
        <v>642</v>
      </c>
      <c r="B45" s="77">
        <v>985687285.67999995</v>
      </c>
      <c r="C45" s="77">
        <v>1015426.71</v>
      </c>
      <c r="D45" s="111">
        <v>986702712.38999999</v>
      </c>
    </row>
    <row r="46" spans="1:4">
      <c r="A46" s="116" t="s">
        <v>643</v>
      </c>
      <c r="B46" s="109">
        <v>36262989837.529999</v>
      </c>
      <c r="C46" s="109">
        <v>5576762.0199999996</v>
      </c>
      <c r="D46" s="110">
        <v>36268566599.550003</v>
      </c>
    </row>
    <row r="47" spans="1:4">
      <c r="A47" s="76" t="s">
        <v>528</v>
      </c>
      <c r="B47" s="77">
        <v>34050118750.5</v>
      </c>
      <c r="C47" s="77">
        <v>5572731.6799999997</v>
      </c>
      <c r="D47" s="111">
        <v>34055691482.18</v>
      </c>
    </row>
    <row r="48" spans="1:4" ht="21" customHeight="1">
      <c r="A48" s="76" t="s">
        <v>644</v>
      </c>
      <c r="B48" s="77">
        <v>429477202.69</v>
      </c>
      <c r="C48" s="77">
        <v>0</v>
      </c>
      <c r="D48" s="111">
        <v>429477202.69</v>
      </c>
    </row>
    <row r="49" spans="1:4">
      <c r="A49" s="76" t="s">
        <v>645</v>
      </c>
      <c r="B49" s="77">
        <v>1275572187.3399999</v>
      </c>
      <c r="C49" s="77">
        <v>4030.34</v>
      </c>
      <c r="D49" s="111">
        <v>1275576217.6800001</v>
      </c>
    </row>
    <row r="50" spans="1:4">
      <c r="A50" s="76" t="s">
        <v>646</v>
      </c>
      <c r="B50" s="77">
        <v>507821697</v>
      </c>
      <c r="C50" s="77">
        <v>0</v>
      </c>
      <c r="D50" s="111">
        <v>507821697</v>
      </c>
    </row>
    <row r="51" spans="1:4" ht="25.95" customHeight="1">
      <c r="A51" s="116" t="s">
        <v>529</v>
      </c>
      <c r="B51" s="109">
        <v>2966530144.5100002</v>
      </c>
      <c r="C51" s="109">
        <v>969194.72</v>
      </c>
      <c r="D51" s="110">
        <v>2967499339.23</v>
      </c>
    </row>
    <row r="52" spans="1:4">
      <c r="A52" s="76" t="s">
        <v>924</v>
      </c>
      <c r="B52" s="77">
        <v>5178209.7699999996</v>
      </c>
      <c r="C52" s="77">
        <v>0</v>
      </c>
      <c r="D52" s="111">
        <v>5178209.7699999996</v>
      </c>
    </row>
    <row r="53" spans="1:4">
      <c r="A53" s="76" t="s">
        <v>647</v>
      </c>
      <c r="B53" s="77">
        <v>2960644582.3299999</v>
      </c>
      <c r="C53" s="77">
        <v>961488.06</v>
      </c>
      <c r="D53" s="111">
        <v>2961606070.3899999</v>
      </c>
    </row>
    <row r="54" spans="1:4">
      <c r="A54" s="76" t="s">
        <v>648</v>
      </c>
      <c r="B54" s="77">
        <v>707352.41</v>
      </c>
      <c r="C54" s="77">
        <v>7706.66</v>
      </c>
      <c r="D54" s="111">
        <v>715059.07</v>
      </c>
    </row>
    <row r="55" spans="1:4">
      <c r="A55" s="116" t="s">
        <v>649</v>
      </c>
      <c r="B55" s="109">
        <v>74491.460000000006</v>
      </c>
      <c r="C55" s="109">
        <v>0</v>
      </c>
      <c r="D55" s="110">
        <v>74491.460000000006</v>
      </c>
    </row>
    <row r="56" spans="1:4">
      <c r="A56" s="76" t="s">
        <v>650</v>
      </c>
      <c r="B56" s="77">
        <v>74491.460000000006</v>
      </c>
      <c r="C56" s="77">
        <v>0</v>
      </c>
      <c r="D56" s="111">
        <v>74491.460000000006</v>
      </c>
    </row>
    <row r="57" spans="1:4">
      <c r="A57" s="116" t="s">
        <v>530</v>
      </c>
      <c r="B57" s="109">
        <v>1883152816.3599999</v>
      </c>
      <c r="C57" s="109">
        <v>744641088.47000003</v>
      </c>
      <c r="D57" s="110">
        <v>2627793904.8299999</v>
      </c>
    </row>
    <row r="58" spans="1:4">
      <c r="A58" s="76" t="s">
        <v>651</v>
      </c>
      <c r="B58" s="77">
        <v>123598874.34999999</v>
      </c>
      <c r="C58" s="77">
        <v>105102900.05</v>
      </c>
      <c r="D58" s="111">
        <v>228701774.40000001</v>
      </c>
    </row>
    <row r="59" spans="1:4">
      <c r="A59" s="76" t="s">
        <v>652</v>
      </c>
      <c r="B59" s="77">
        <v>1759553942.01</v>
      </c>
      <c r="C59" s="77">
        <v>639538188.41999996</v>
      </c>
      <c r="D59" s="111">
        <v>2399092130.4299998</v>
      </c>
    </row>
    <row r="60" spans="1:4">
      <c r="A60" s="116" t="s">
        <v>531</v>
      </c>
      <c r="B60" s="109">
        <v>5071953927.8299999</v>
      </c>
      <c r="C60" s="109">
        <v>7090831482.6599998</v>
      </c>
      <c r="D60" s="110">
        <v>12162785410.49</v>
      </c>
    </row>
    <row r="61" spans="1:4">
      <c r="A61" s="76" t="s">
        <v>653</v>
      </c>
      <c r="B61" s="77">
        <v>3577296644.0700002</v>
      </c>
      <c r="C61" s="77">
        <v>4675865070.4300003</v>
      </c>
      <c r="D61" s="111">
        <v>8253161714.5</v>
      </c>
    </row>
    <row r="62" spans="1:4">
      <c r="A62" s="117" t="s">
        <v>654</v>
      </c>
      <c r="B62" s="112">
        <v>3333735940.0799999</v>
      </c>
      <c r="C62" s="112">
        <v>4593137023.2399998</v>
      </c>
      <c r="D62" s="113">
        <v>7926872963.3199997</v>
      </c>
    </row>
    <row r="63" spans="1:4" ht="21" customHeight="1">
      <c r="A63" s="117" t="s">
        <v>655</v>
      </c>
      <c r="B63" s="112">
        <v>0</v>
      </c>
      <c r="C63" s="112">
        <v>29963.73</v>
      </c>
      <c r="D63" s="113">
        <v>29963.73</v>
      </c>
    </row>
    <row r="64" spans="1:4">
      <c r="A64" s="117" t="s">
        <v>656</v>
      </c>
      <c r="B64" s="112">
        <v>243560703.99000001</v>
      </c>
      <c r="C64" s="112">
        <v>82698083.459999993</v>
      </c>
      <c r="D64" s="113">
        <v>326258787.44999999</v>
      </c>
    </row>
    <row r="65" spans="1:4">
      <c r="A65" s="76" t="s">
        <v>657</v>
      </c>
      <c r="B65" s="77">
        <v>1494657283.76</v>
      </c>
      <c r="C65" s="77">
        <v>2414966412.23</v>
      </c>
      <c r="D65" s="111">
        <v>3909623695.9899998</v>
      </c>
    </row>
    <row r="66" spans="1:4" ht="23.55" customHeight="1">
      <c r="A66" s="117" t="s">
        <v>658</v>
      </c>
      <c r="B66" s="112">
        <v>382818061.49000001</v>
      </c>
      <c r="C66" s="112">
        <v>804068502.88</v>
      </c>
      <c r="D66" s="113">
        <v>1186886564.3699999</v>
      </c>
    </row>
    <row r="67" spans="1:4">
      <c r="A67" s="117" t="s">
        <v>659</v>
      </c>
      <c r="B67" s="112">
        <v>949730281.25</v>
      </c>
      <c r="C67" s="112">
        <v>1561749597.8</v>
      </c>
      <c r="D67" s="113">
        <v>2511479879.0500002</v>
      </c>
    </row>
    <row r="68" spans="1:4" ht="24" customHeight="1">
      <c r="A68" s="117" t="s">
        <v>660</v>
      </c>
      <c r="B68" s="112">
        <v>1016276.27</v>
      </c>
      <c r="C68" s="112">
        <v>0</v>
      </c>
      <c r="D68" s="113">
        <v>1016276.27</v>
      </c>
    </row>
    <row r="69" spans="1:4">
      <c r="A69" s="117" t="s">
        <v>661</v>
      </c>
      <c r="B69" s="112">
        <v>93823326.319999993</v>
      </c>
      <c r="C69" s="112">
        <v>28245988.829999998</v>
      </c>
      <c r="D69" s="113">
        <v>122069315.15000001</v>
      </c>
    </row>
    <row r="70" spans="1:4" ht="20.55" customHeight="1">
      <c r="A70" s="117" t="s">
        <v>662</v>
      </c>
      <c r="B70" s="112">
        <v>67269338.430000007</v>
      </c>
      <c r="C70" s="112">
        <v>20902322.719999999</v>
      </c>
      <c r="D70" s="113">
        <v>88171661.150000006</v>
      </c>
    </row>
    <row r="71" spans="1:4">
      <c r="A71" s="76" t="s">
        <v>663</v>
      </c>
      <c r="B71" s="77"/>
      <c r="C71" s="77"/>
      <c r="D71" s="111"/>
    </row>
    <row r="72" spans="1:4">
      <c r="A72" s="116" t="s">
        <v>532</v>
      </c>
      <c r="B72" s="109">
        <v>27430775389.5</v>
      </c>
      <c r="C72" s="109">
        <v>295076687.50999999</v>
      </c>
      <c r="D72" s="110">
        <v>27725852077.009998</v>
      </c>
    </row>
    <row r="73" spans="1:4">
      <c r="A73" s="76" t="s">
        <v>664</v>
      </c>
      <c r="B73" s="77">
        <v>23752049962.18</v>
      </c>
      <c r="C73" s="77">
        <v>291549233.26999998</v>
      </c>
      <c r="D73" s="111">
        <v>24043599195.450001</v>
      </c>
    </row>
    <row r="74" spans="1:4">
      <c r="A74" s="76" t="s">
        <v>665</v>
      </c>
      <c r="B74" s="77">
        <v>3678725427.3200002</v>
      </c>
      <c r="C74" s="77">
        <v>3527454.24</v>
      </c>
      <c r="D74" s="111">
        <v>3682252881.5599999</v>
      </c>
    </row>
    <row r="75" spans="1:4" ht="21" customHeight="1">
      <c r="A75" s="116" t="s">
        <v>533</v>
      </c>
      <c r="B75" s="109">
        <v>71900000</v>
      </c>
      <c r="C75" s="109">
        <v>11122083.75</v>
      </c>
      <c r="D75" s="110">
        <v>83022083.75</v>
      </c>
    </row>
    <row r="76" spans="1:4">
      <c r="A76" s="76" t="s">
        <v>666</v>
      </c>
      <c r="B76" s="77">
        <v>65000000</v>
      </c>
      <c r="C76" s="77">
        <v>761141.48</v>
      </c>
      <c r="D76" s="111">
        <v>65761141.479999997</v>
      </c>
    </row>
    <row r="77" spans="1:4">
      <c r="A77" s="76" t="s">
        <v>667</v>
      </c>
      <c r="B77" s="77">
        <v>6900000</v>
      </c>
      <c r="C77" s="77">
        <v>10360942.27</v>
      </c>
      <c r="D77" s="111">
        <v>17260942.27</v>
      </c>
    </row>
    <row r="78" spans="1:4">
      <c r="A78" s="116" t="s">
        <v>534</v>
      </c>
      <c r="B78" s="109">
        <v>275631595.55000001</v>
      </c>
      <c r="C78" s="109">
        <v>1554113.6</v>
      </c>
      <c r="D78" s="110">
        <v>277185709.14999998</v>
      </c>
    </row>
    <row r="79" spans="1:4">
      <c r="A79" s="76" t="s">
        <v>668</v>
      </c>
      <c r="B79" s="77">
        <v>275631595.55000001</v>
      </c>
      <c r="C79" s="77">
        <v>1554113.6</v>
      </c>
      <c r="D79" s="111">
        <v>277185709.14999998</v>
      </c>
    </row>
    <row r="80" spans="1:4">
      <c r="A80" s="116" t="s">
        <v>535</v>
      </c>
      <c r="B80" s="109">
        <v>1601195716.5</v>
      </c>
      <c r="C80" s="109">
        <v>211651897.94</v>
      </c>
      <c r="D80" s="110">
        <v>1812847614.4400001</v>
      </c>
    </row>
    <row r="81" spans="1:4" ht="23.55" customHeight="1">
      <c r="A81" s="76" t="s">
        <v>669</v>
      </c>
      <c r="B81" s="77">
        <v>1601195716.5</v>
      </c>
      <c r="C81" s="77">
        <v>211641897.94</v>
      </c>
      <c r="D81" s="111">
        <v>1812837614.4400001</v>
      </c>
    </row>
    <row r="82" spans="1:4">
      <c r="A82" s="76" t="s">
        <v>670</v>
      </c>
      <c r="B82" s="77"/>
      <c r="C82" s="77"/>
      <c r="D82" s="111"/>
    </row>
    <row r="83" spans="1:4">
      <c r="A83" s="76" t="s">
        <v>671</v>
      </c>
      <c r="B83" s="77"/>
      <c r="C83" s="77"/>
      <c r="D83" s="111"/>
    </row>
    <row r="84" spans="1:4">
      <c r="A84" s="76" t="s">
        <v>672</v>
      </c>
      <c r="B84" s="77">
        <v>0</v>
      </c>
      <c r="C84" s="77">
        <v>10000</v>
      </c>
      <c r="D84" s="111">
        <v>10000</v>
      </c>
    </row>
    <row r="85" spans="1:4" ht="22.95" customHeight="1">
      <c r="A85" s="116" t="s">
        <v>673</v>
      </c>
      <c r="B85" s="109">
        <v>0</v>
      </c>
      <c r="C85" s="109">
        <v>641503011</v>
      </c>
      <c r="D85" s="110">
        <v>641503011</v>
      </c>
    </row>
    <row r="86" spans="1:4">
      <c r="A86" s="76" t="s">
        <v>674</v>
      </c>
      <c r="B86" s="77">
        <v>0</v>
      </c>
      <c r="C86" s="77">
        <v>641503011</v>
      </c>
      <c r="D86" s="111">
        <v>641503011</v>
      </c>
    </row>
    <row r="87" spans="1:4">
      <c r="A87" s="116" t="s">
        <v>699</v>
      </c>
      <c r="B87" s="109">
        <v>133443132</v>
      </c>
      <c r="C87" s="109">
        <v>463658275.95999998</v>
      </c>
      <c r="D87" s="110">
        <v>597101407.96000004</v>
      </c>
    </row>
    <row r="88" spans="1:4">
      <c r="A88" s="76" t="s">
        <v>675</v>
      </c>
      <c r="B88" s="77">
        <v>20000000</v>
      </c>
      <c r="C88" s="77">
        <v>100000000</v>
      </c>
      <c r="D88" s="111">
        <v>120000000</v>
      </c>
    </row>
    <row r="89" spans="1:4">
      <c r="A89" s="76" t="s">
        <v>676</v>
      </c>
      <c r="B89" s="77">
        <v>113443132</v>
      </c>
      <c r="C89" s="77">
        <v>363658275.95999998</v>
      </c>
      <c r="D89" s="111">
        <v>477101407.95999998</v>
      </c>
    </row>
    <row r="90" spans="1:4">
      <c r="A90" s="116" t="s">
        <v>700</v>
      </c>
      <c r="B90" s="109">
        <v>118263580303.25</v>
      </c>
      <c r="C90" s="109">
        <v>3899301536</v>
      </c>
      <c r="D90" s="110">
        <v>122162881839.25</v>
      </c>
    </row>
    <row r="91" spans="1:4">
      <c r="A91" s="76" t="s">
        <v>677</v>
      </c>
      <c r="B91" s="77">
        <v>118262429629.50999</v>
      </c>
      <c r="C91" s="77">
        <v>3899301536</v>
      </c>
      <c r="D91" s="111">
        <v>122161731165.50999</v>
      </c>
    </row>
    <row r="92" spans="1:4">
      <c r="A92" s="76" t="s">
        <v>678</v>
      </c>
      <c r="B92" s="77">
        <v>1150673.74</v>
      </c>
      <c r="C92" s="77">
        <v>0</v>
      </c>
      <c r="D92" s="111">
        <v>1150673.74</v>
      </c>
    </row>
    <row r="93" spans="1:4" ht="21" customHeight="1">
      <c r="A93" s="118" t="s">
        <v>59</v>
      </c>
      <c r="B93" s="79">
        <v>428314191328.33002</v>
      </c>
      <c r="C93" s="79">
        <v>18648374512.84</v>
      </c>
      <c r="D93" s="80">
        <v>446962565841.16998</v>
      </c>
    </row>
  </sheetData>
  <mergeCells count="2">
    <mergeCell ref="A2:D2"/>
    <mergeCell ref="A1:D1"/>
  </mergeCells>
  <pageMargins left="0.7" right="0.7" top="0.75" bottom="0.75" header="0.3" footer="0.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D42"/>
  <sheetViews>
    <sheetView showGridLines="0" topLeftCell="A30" zoomScaleNormal="100" workbookViewId="0">
      <selection activeCell="G42" sqref="G42"/>
    </sheetView>
  </sheetViews>
  <sheetFormatPr defaultColWidth="9.21875" defaultRowHeight="13.2"/>
  <cols>
    <col min="1" max="1" width="50.5546875" style="72" customWidth="1"/>
    <col min="2" max="3" width="18.21875" style="72" customWidth="1"/>
    <col min="4" max="4" width="17.21875" style="72" customWidth="1"/>
    <col min="5" max="5" width="4.77734375" style="72" customWidth="1"/>
    <col min="6" max="16384" width="9.21875" style="72"/>
  </cols>
  <sheetData>
    <row r="1" spans="1:4" s="71" customFormat="1" ht="14.55" customHeight="1">
      <c r="A1" s="258" t="s">
        <v>220</v>
      </c>
      <c r="B1" s="258"/>
      <c r="C1" s="258"/>
      <c r="D1" s="258"/>
    </row>
    <row r="2" spans="1:4" s="71" customFormat="1" ht="15.75" customHeight="1">
      <c r="A2" s="259"/>
      <c r="B2" s="259"/>
      <c r="C2" s="259"/>
      <c r="D2" s="259"/>
    </row>
    <row r="3" spans="1:4" s="71" customFormat="1" ht="18.3" customHeight="1">
      <c r="B3" s="87" t="s">
        <v>963</v>
      </c>
      <c r="C3" s="87"/>
      <c r="D3" s="87"/>
    </row>
    <row r="4" spans="1:4" s="71" customFormat="1" ht="13.8" customHeight="1">
      <c r="A4" s="75"/>
      <c r="B4" s="75"/>
      <c r="C4" s="75"/>
      <c r="D4" s="75"/>
    </row>
    <row r="5" spans="1:4" s="71" customFormat="1" ht="18" customHeight="1"/>
    <row r="6" spans="1:4" s="71" customFormat="1" ht="31.05" customHeight="1">
      <c r="A6" s="228" t="s">
        <v>409</v>
      </c>
      <c r="B6" s="158" t="s">
        <v>410</v>
      </c>
      <c r="C6" s="158" t="s">
        <v>411</v>
      </c>
      <c r="D6" s="160" t="s">
        <v>13</v>
      </c>
    </row>
    <row r="7" spans="1:4" s="71" customFormat="1" ht="22.95" customHeight="1">
      <c r="A7" s="197" t="s">
        <v>412</v>
      </c>
      <c r="B7" s="220">
        <v>1598358918.45</v>
      </c>
      <c r="C7" s="220">
        <v>9500</v>
      </c>
      <c r="D7" s="221">
        <v>1598368418.45</v>
      </c>
    </row>
    <row r="8" spans="1:4" s="71" customFormat="1" ht="22.95" customHeight="1">
      <c r="A8" s="179" t="s">
        <v>413</v>
      </c>
      <c r="B8" s="77">
        <v>276920901.38</v>
      </c>
      <c r="C8" s="77">
        <v>3322750.16</v>
      </c>
      <c r="D8" s="216">
        <v>280243651.54000002</v>
      </c>
    </row>
    <row r="9" spans="1:4" s="71" customFormat="1" ht="15.45" customHeight="1">
      <c r="A9" s="179" t="s">
        <v>414</v>
      </c>
      <c r="B9" s="77">
        <v>38355491077.300003</v>
      </c>
      <c r="C9" s="77">
        <v>1936412986.3699999</v>
      </c>
      <c r="D9" s="216">
        <v>40291904063.669998</v>
      </c>
    </row>
    <row r="10" spans="1:4" s="71" customFormat="1" ht="15.45" customHeight="1">
      <c r="A10" s="179" t="s">
        <v>415</v>
      </c>
      <c r="B10" s="77">
        <v>14609583133.719999</v>
      </c>
      <c r="C10" s="77">
        <v>24529230.289999999</v>
      </c>
      <c r="D10" s="216">
        <v>14634112364.01</v>
      </c>
    </row>
    <row r="11" spans="1:4" s="71" customFormat="1" ht="15.45" customHeight="1">
      <c r="A11" s="179" t="s">
        <v>416</v>
      </c>
      <c r="B11" s="77">
        <v>9253715832.0799904</v>
      </c>
      <c r="C11" s="77">
        <v>348135974.00999999</v>
      </c>
      <c r="D11" s="216">
        <v>9601851806.0899906</v>
      </c>
    </row>
    <row r="12" spans="1:4" s="71" customFormat="1" ht="15.45" customHeight="1">
      <c r="A12" s="179" t="s">
        <v>417</v>
      </c>
      <c r="B12" s="77">
        <v>3897824249.71</v>
      </c>
      <c r="C12" s="77">
        <v>226662695.25999999</v>
      </c>
      <c r="D12" s="216">
        <v>4124486944.9699998</v>
      </c>
    </row>
    <row r="13" spans="1:4" s="71" customFormat="1" ht="15.45" customHeight="1">
      <c r="A13" s="179" t="s">
        <v>418</v>
      </c>
      <c r="B13" s="77">
        <v>4518454140.3599997</v>
      </c>
      <c r="C13" s="77">
        <v>267891723.19</v>
      </c>
      <c r="D13" s="216">
        <v>4786345863.5500002</v>
      </c>
    </row>
    <row r="14" spans="1:4" s="71" customFormat="1" ht="15.45" customHeight="1">
      <c r="A14" s="179" t="s">
        <v>419</v>
      </c>
      <c r="B14" s="77">
        <v>2097098259.0699999</v>
      </c>
      <c r="C14" s="77">
        <v>188804868.21000001</v>
      </c>
      <c r="D14" s="216">
        <v>2285903127.2800002</v>
      </c>
    </row>
    <row r="15" spans="1:4" s="71" customFormat="1" ht="15.45" customHeight="1">
      <c r="A15" s="179" t="s">
        <v>420</v>
      </c>
      <c r="B15" s="77">
        <v>269597999.12</v>
      </c>
      <c r="C15" s="77">
        <v>81397695.75</v>
      </c>
      <c r="D15" s="216">
        <v>350995694.87</v>
      </c>
    </row>
    <row r="16" spans="1:4" s="71" customFormat="1" ht="15.45" customHeight="1">
      <c r="A16" s="179" t="s">
        <v>421</v>
      </c>
      <c r="B16" s="77">
        <v>451197772.10000002</v>
      </c>
      <c r="C16" s="77">
        <v>11131188.289999999</v>
      </c>
      <c r="D16" s="216">
        <v>462328960.38999999</v>
      </c>
    </row>
    <row r="17" spans="1:4" s="71" customFormat="1" ht="15.45" customHeight="1">
      <c r="A17" s="179" t="s">
        <v>422</v>
      </c>
      <c r="B17" s="77">
        <v>29476185689.689999</v>
      </c>
      <c r="C17" s="77">
        <v>47285058.57</v>
      </c>
      <c r="D17" s="216">
        <v>29523470748.259998</v>
      </c>
    </row>
    <row r="18" spans="1:4" s="71" customFormat="1" ht="15.45" customHeight="1">
      <c r="A18" s="179" t="s">
        <v>423</v>
      </c>
      <c r="B18" s="77">
        <v>5086154.03</v>
      </c>
      <c r="C18" s="77">
        <v>5213222.01</v>
      </c>
      <c r="D18" s="216">
        <v>10299376.039999999</v>
      </c>
    </row>
    <row r="19" spans="1:4" s="71" customFormat="1" ht="15.45" customHeight="1">
      <c r="A19" s="179" t="s">
        <v>424</v>
      </c>
      <c r="B19" s="77">
        <v>6742442025.3500004</v>
      </c>
      <c r="C19" s="77">
        <v>706921382.62</v>
      </c>
      <c r="D19" s="216">
        <v>7449363407.9700003</v>
      </c>
    </row>
    <row r="20" spans="1:4" s="71" customFormat="1" ht="15.45" customHeight="1">
      <c r="A20" s="179" t="s">
        <v>425</v>
      </c>
      <c r="B20" s="77">
        <v>543973790.01999998</v>
      </c>
      <c r="C20" s="77">
        <v>901512529.12</v>
      </c>
      <c r="D20" s="216">
        <v>1445486319.1400001</v>
      </c>
    </row>
    <row r="21" spans="1:4" s="71" customFormat="1" ht="15.45" customHeight="1">
      <c r="A21" s="179" t="s">
        <v>426</v>
      </c>
      <c r="B21" s="77">
        <v>80487749.090000004</v>
      </c>
      <c r="C21" s="77">
        <v>32055882.890000001</v>
      </c>
      <c r="D21" s="216">
        <v>112543631.98</v>
      </c>
    </row>
    <row r="22" spans="1:4" s="71" customFormat="1" ht="22.95" customHeight="1">
      <c r="A22" s="179" t="s">
        <v>427</v>
      </c>
      <c r="B22" s="77">
        <v>194072480.78999999</v>
      </c>
      <c r="C22" s="77">
        <v>539577.31000000006</v>
      </c>
      <c r="D22" s="216">
        <v>194612058.09999999</v>
      </c>
    </row>
    <row r="23" spans="1:4" s="71" customFormat="1" ht="15.45" customHeight="1">
      <c r="A23" s="179" t="s">
        <v>428</v>
      </c>
      <c r="B23" s="77">
        <v>564160516.39999998</v>
      </c>
      <c r="C23" s="77">
        <v>98962609.370000005</v>
      </c>
      <c r="D23" s="216">
        <v>663123125.76999998</v>
      </c>
    </row>
    <row r="24" spans="1:4" s="71" customFormat="1" ht="15.45" customHeight="1">
      <c r="A24" s="179" t="s">
        <v>429</v>
      </c>
      <c r="B24" s="77">
        <v>324814873.50999999</v>
      </c>
      <c r="C24" s="77">
        <v>439030434.82999998</v>
      </c>
      <c r="D24" s="216">
        <v>763845308.34000003</v>
      </c>
    </row>
    <row r="25" spans="1:4" s="71" customFormat="1" ht="15.45" customHeight="1">
      <c r="A25" s="179" t="s">
        <v>430</v>
      </c>
      <c r="B25" s="77">
        <v>92395299.799999997</v>
      </c>
      <c r="C25" s="77">
        <v>349125090.06999999</v>
      </c>
      <c r="D25" s="216">
        <v>441520389.87</v>
      </c>
    </row>
    <row r="26" spans="1:4" s="71" customFormat="1" ht="15.45" customHeight="1">
      <c r="A26" s="179" t="s">
        <v>431</v>
      </c>
      <c r="B26" s="77">
        <v>350480946.87</v>
      </c>
      <c r="C26" s="77">
        <v>48700679.200000003</v>
      </c>
      <c r="D26" s="216">
        <v>399181626.06999999</v>
      </c>
    </row>
    <row r="27" spans="1:4" s="71" customFormat="1" ht="15.45" customHeight="1">
      <c r="A27" s="179" t="s">
        <v>432</v>
      </c>
      <c r="B27" s="77">
        <v>931741559.24000001</v>
      </c>
      <c r="C27" s="77">
        <v>112626355.83</v>
      </c>
      <c r="D27" s="216">
        <v>1044367915.0700001</v>
      </c>
    </row>
    <row r="28" spans="1:4" s="71" customFormat="1" ht="15.45" customHeight="1">
      <c r="A28" s="179" t="s">
        <v>433</v>
      </c>
      <c r="B28" s="77">
        <v>21496050654.450001</v>
      </c>
      <c r="C28" s="77">
        <v>113833514.08</v>
      </c>
      <c r="D28" s="216">
        <v>21609884168.529999</v>
      </c>
    </row>
    <row r="29" spans="1:4" s="71" customFormat="1" ht="15.45" customHeight="1">
      <c r="A29" s="179" t="s">
        <v>434</v>
      </c>
      <c r="B29" s="77">
        <v>1320408877.95</v>
      </c>
      <c r="C29" s="77">
        <v>699473412.97000003</v>
      </c>
      <c r="D29" s="216">
        <v>2019882290.9200001</v>
      </c>
    </row>
    <row r="30" spans="1:4" s="71" customFormat="1" ht="15.45" customHeight="1">
      <c r="A30" s="179" t="s">
        <v>435</v>
      </c>
      <c r="B30" s="77">
        <v>30378432453.66</v>
      </c>
      <c r="C30" s="77">
        <v>277288414.64999998</v>
      </c>
      <c r="D30" s="216">
        <v>30655720868.310001</v>
      </c>
    </row>
    <row r="31" spans="1:4" s="71" customFormat="1" ht="15.45" customHeight="1">
      <c r="A31" s="179" t="s">
        <v>436</v>
      </c>
      <c r="B31" s="77">
        <v>52940534475.720001</v>
      </c>
      <c r="C31" s="77">
        <v>45285.34</v>
      </c>
      <c r="D31" s="216">
        <v>52940579761.059998</v>
      </c>
    </row>
    <row r="32" spans="1:4" s="71" customFormat="1" ht="15.45" customHeight="1">
      <c r="A32" s="179" t="s">
        <v>437</v>
      </c>
      <c r="B32" s="77">
        <v>4936979028.1899996</v>
      </c>
      <c r="C32" s="77">
        <v>834244881.53999996</v>
      </c>
      <c r="D32" s="216">
        <v>5771223909.7299995</v>
      </c>
    </row>
    <row r="33" spans="1:4" s="71" customFormat="1" ht="15.45" customHeight="1">
      <c r="A33" s="179" t="s">
        <v>438</v>
      </c>
      <c r="B33" s="77">
        <v>444424416.44</v>
      </c>
      <c r="C33" s="77">
        <v>299364382.79000002</v>
      </c>
      <c r="D33" s="216">
        <v>743788799.23000002</v>
      </c>
    </row>
    <row r="34" spans="1:4" s="71" customFormat="1" ht="15.45" customHeight="1">
      <c r="A34" s="179" t="s">
        <v>439</v>
      </c>
      <c r="B34" s="77">
        <v>0</v>
      </c>
      <c r="C34" s="77">
        <v>4080650000</v>
      </c>
      <c r="D34" s="216">
        <v>4080650000</v>
      </c>
    </row>
    <row r="35" spans="1:4" s="71" customFormat="1" ht="22.95" customHeight="1">
      <c r="A35" s="179" t="s">
        <v>440</v>
      </c>
      <c r="B35" s="77">
        <v>38576526074.720001</v>
      </c>
      <c r="C35" s="77">
        <v>523325502.64999998</v>
      </c>
      <c r="D35" s="216">
        <v>39099851577.370102</v>
      </c>
    </row>
    <row r="36" spans="1:4" s="71" customFormat="1" ht="15.45" customHeight="1">
      <c r="A36" s="179" t="s">
        <v>441</v>
      </c>
      <c r="B36" s="77">
        <v>500830635.75</v>
      </c>
      <c r="C36" s="77">
        <v>0</v>
      </c>
      <c r="D36" s="216">
        <v>500830635.75</v>
      </c>
    </row>
    <row r="37" spans="1:4" s="71" customFormat="1" ht="15.45" customHeight="1">
      <c r="A37" s="179" t="s">
        <v>442</v>
      </c>
      <c r="B37" s="77">
        <v>5875308.2300000004</v>
      </c>
      <c r="C37" s="77">
        <v>56271349.380000003</v>
      </c>
      <c r="D37" s="216">
        <v>62146657.609999999</v>
      </c>
    </row>
    <row r="38" spans="1:4" s="71" customFormat="1" ht="15.45" customHeight="1">
      <c r="A38" s="179" t="s">
        <v>443</v>
      </c>
      <c r="B38" s="77">
        <v>1014971546.5</v>
      </c>
      <c r="C38" s="77">
        <v>186321565.09</v>
      </c>
      <c r="D38" s="216">
        <v>1201293111.5899999</v>
      </c>
    </row>
    <row r="39" spans="1:4" s="71" customFormat="1" ht="15.45" customHeight="1">
      <c r="A39" s="179" t="s">
        <v>444</v>
      </c>
      <c r="B39" s="77">
        <v>2904738000</v>
      </c>
      <c r="C39" s="77">
        <v>1847983235</v>
      </c>
      <c r="D39" s="216">
        <v>4752721235</v>
      </c>
    </row>
    <row r="40" spans="1:4" s="71" customFormat="1" ht="15.45" customHeight="1">
      <c r="A40" s="185" t="s">
        <v>445</v>
      </c>
      <c r="B40" s="223">
        <v>159160336488.64001</v>
      </c>
      <c r="C40" s="223">
        <v>3899301536</v>
      </c>
      <c r="D40" s="224">
        <v>163059638024.64001</v>
      </c>
    </row>
    <row r="41" spans="1:4" s="71" customFormat="1" ht="26.25" customHeight="1">
      <c r="A41" s="183" t="s">
        <v>59</v>
      </c>
      <c r="B41" s="157">
        <v>428314191328.33002</v>
      </c>
      <c r="C41" s="157">
        <v>18648374512.84</v>
      </c>
      <c r="D41" s="184">
        <v>446962565841.16998</v>
      </c>
    </row>
    <row r="42" spans="1:4" s="71" customFormat="1" ht="60.3" customHeight="1">
      <c r="A42" s="72"/>
      <c r="B42" s="72"/>
      <c r="C42" s="72"/>
      <c r="D42" s="72"/>
    </row>
  </sheetData>
  <mergeCells count="2">
    <mergeCell ref="A1:D1"/>
    <mergeCell ref="A2:D2"/>
  </mergeCells>
  <pageMargins left="0.7" right="0.7" top="0.75" bottom="0.75" header="0.3" footer="0.3"/>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b49cf6-1f3b-4695-a872-c66b1f368f65">
      <Terms xmlns="http://schemas.microsoft.com/office/infopath/2007/PartnerControls"/>
    </lcf76f155ced4ddcb4097134ff3c332f>
    <TaxCatchAll xmlns="4b3f507b-0f1b-427b-b9b1-6fbabba4c7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5F01EA06ABD8644AAEF9DBB7C94D92E" ma:contentTypeVersion="11" ma:contentTypeDescription="Creare un nuovo documento." ma:contentTypeScope="" ma:versionID="076b8c78528922261377b1b3d9cd29a6">
  <xsd:schema xmlns:xsd="http://www.w3.org/2001/XMLSchema" xmlns:xs="http://www.w3.org/2001/XMLSchema" xmlns:p="http://schemas.microsoft.com/office/2006/metadata/properties" xmlns:ns2="23b49cf6-1f3b-4695-a872-c66b1f368f65" xmlns:ns3="4b3f507b-0f1b-427b-b9b1-6fbabba4c71c" targetNamespace="http://schemas.microsoft.com/office/2006/metadata/properties" ma:root="true" ma:fieldsID="d73ea1e0df7fceef3dd3e7102c83d6fd" ns2:_="" ns3:_="">
    <xsd:import namespace="23b49cf6-1f3b-4695-a872-c66b1f368f65"/>
    <xsd:import namespace="4b3f507b-0f1b-427b-b9b1-6fbabba4c7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49cf6-1f3b-4695-a872-c66b1f368f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8f93bc5-f471-422d-94fa-bb3f18b2db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3f507b-0f1b-427b-b9b1-6fbabba4c7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84ad832-7bee-434a-aa49-e9546a298f89}" ma:internalName="TaxCatchAll" ma:showField="CatchAllData" ma:web="4b3f507b-0f1b-427b-b9b1-6fbabba4c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6246A-B624-4606-97E6-6D382202DBD3}">
  <ds:schemaRefs>
    <ds:schemaRef ds:uri="http://schemas.microsoft.com/sharepoint/v3/contenttype/forms"/>
  </ds:schemaRefs>
</ds:datastoreItem>
</file>

<file path=customXml/itemProps2.xml><?xml version="1.0" encoding="utf-8"?>
<ds:datastoreItem xmlns:ds="http://schemas.openxmlformats.org/officeDocument/2006/customXml" ds:itemID="{86E13FB4-F47A-4ED9-8437-2152B552B173}">
  <ds:schemaRefs>
    <ds:schemaRef ds:uri="http://schemas.microsoft.com/office/2006/metadata/properties"/>
    <ds:schemaRef ds:uri="http://schemas.microsoft.com/office/infopath/2007/PartnerControls"/>
    <ds:schemaRef ds:uri="23b49cf6-1f3b-4695-a872-c66b1f368f65"/>
    <ds:schemaRef ds:uri="4b3f507b-0f1b-427b-b9b1-6fbabba4c71c"/>
  </ds:schemaRefs>
</ds:datastoreItem>
</file>

<file path=customXml/itemProps3.xml><?xml version="1.0" encoding="utf-8"?>
<ds:datastoreItem xmlns:ds="http://schemas.openxmlformats.org/officeDocument/2006/customXml" ds:itemID="{76FAB6AB-F9A4-468B-B90B-D5DA15940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49cf6-1f3b-4695-a872-c66b1f368f65"/>
    <ds:schemaRef ds:uri="4b3f507b-0f1b-427b-b9b1-6fbabba4c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2</vt:i4>
      </vt:variant>
    </vt:vector>
  </HeadingPairs>
  <TitlesOfParts>
    <vt:vector size="19" baseType="lpstr">
      <vt:lpstr>Tav. A </vt:lpstr>
      <vt:lpstr>Tav. B</vt:lpstr>
      <vt:lpstr>Tav. C</vt:lpstr>
      <vt:lpstr>Tav. D</vt:lpstr>
      <vt:lpstr>Tav. E</vt:lpstr>
      <vt:lpstr>Tav. F</vt:lpstr>
      <vt:lpstr>Tav. G</vt:lpstr>
      <vt:lpstr>Tav. H</vt:lpstr>
      <vt:lpstr>Tav. I</vt:lpstr>
      <vt:lpstr>Tav. J</vt:lpstr>
      <vt:lpstr>Tav. K</vt:lpstr>
      <vt:lpstr>Tav. L</vt:lpstr>
      <vt:lpstr>Tav. M</vt:lpstr>
      <vt:lpstr>Tav. N</vt:lpstr>
      <vt:lpstr>Tav. O</vt:lpstr>
      <vt:lpstr>Tav. P</vt:lpstr>
      <vt:lpstr>Tav. Q</vt:lpstr>
      <vt:lpstr>'Tav. B'!_Toc473634309</vt:lpstr>
      <vt:lpstr>'Tav. D'!Area_stampa</vt:lpstr>
    </vt:vector>
  </TitlesOfParts>
  <Company>Ministero Economia e Finanze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alessia.alessandrini</dc:creator>
  <cp:lastModifiedBy>Finco</cp:lastModifiedBy>
  <cp:lastPrinted>2024-12-03T14:55:09Z</cp:lastPrinted>
  <dcterms:created xsi:type="dcterms:W3CDTF">2017-01-31T11:55:46Z</dcterms:created>
  <dcterms:modified xsi:type="dcterms:W3CDTF">2025-09-29T11:42:44Z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0x01010085F01EA06ABD8644AAEF9DBB7C94D92E</vt:lpwstr>
  </property>
  <property fmtid="{D5CDD505-2E9C-101B-9397-08002B2CF9AE}" pid="3" name="MediaServiceImageTags">
    <vt:lpwstr/>
  </property>
</Properties>
</file>